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codeName="ThisWorkbook" defaultThemeVersion="166925"/>
  <mc:AlternateContent xmlns:mc="http://schemas.openxmlformats.org/markup-compatibility/2006">
    <mc:Choice Requires="x15">
      <x15ac:absPath xmlns:x15ac="http://schemas.microsoft.com/office/spreadsheetml/2010/11/ac" url="C:\Users\rogeryoung\Desktop\PKG Final docs\"/>
    </mc:Choice>
  </mc:AlternateContent>
  <xr:revisionPtr revIDLastSave="0" documentId="13_ncr:1_{AA5F2218-E4BF-47ED-ACC4-A7653E34065A}" xr6:coauthVersionLast="47" xr6:coauthVersionMax="47" xr10:uidLastSave="{00000000-0000-0000-0000-000000000000}"/>
  <bookViews>
    <workbookView xWindow="-120" yWindow="-120" windowWidth="29040" windowHeight="15720" tabRatio="810" activeTab="1" xr2:uid="{C139FC12-6994-4446-B59C-90BC2CFE308C}"/>
  </bookViews>
  <sheets>
    <sheet name="INSTRUCTIONS" sheetId="2" r:id="rId1"/>
    <sheet name="Lucid PDS" sheetId="1" r:id="rId2"/>
    <sheet name="PDS EXAMPLE" sheetId="19" r:id="rId3"/>
    <sheet name="GUIDELINES" sheetId="8" r:id="rId4"/>
    <sheet name="LMD-Carton List" sheetId="16" r:id="rId5"/>
    <sheet name="LMI-Carton List" sheetId="15" r:id="rId6"/>
    <sheet name="STD Sea Containers" sheetId="18" r:id="rId7"/>
    <sheet name="Change Log" sheetId="5" r:id="rId8"/>
  </sheets>
  <definedNames>
    <definedName name="_xlnm.Print_Area" localSheetId="3">GUIDELINES!$A$1:$K$34</definedName>
    <definedName name="_xlnm.Print_Area" localSheetId="0">INSTRUCTIONS!$A$1:$L$34</definedName>
    <definedName name="_xlnm.Print_Area" localSheetId="4">'LMD-Carton List'!$B$3:$R$22</definedName>
    <definedName name="_xlnm.Print_Area" localSheetId="1">'Lucid PDS'!$B$2:$AI$129</definedName>
    <definedName name="_xlnm.Print_Area" localSheetId="2">'PDS EXAMPLE'!$F$2:$AM$129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0" i="19" l="1"/>
  <c r="Q70" i="19"/>
  <c r="U69" i="19"/>
  <c r="Q69" i="19"/>
  <c r="U68" i="19"/>
  <c r="R68" i="19"/>
  <c r="Q68" i="19"/>
  <c r="AD67" i="19"/>
  <c r="AD68" i="19" s="1"/>
  <c r="AD77" i="19" s="1"/>
  <c r="U67" i="19"/>
  <c r="Q67" i="19"/>
  <c r="N67" i="19"/>
  <c r="N69" i="19" s="1"/>
  <c r="U66" i="19"/>
  <c r="R66" i="19"/>
  <c r="Q66" i="19"/>
  <c r="U65" i="19"/>
  <c r="R65" i="19"/>
  <c r="Q65" i="19"/>
  <c r="Z63" i="19"/>
  <c r="W63" i="19"/>
  <c r="T57" i="19"/>
  <c r="P57" i="19"/>
  <c r="M57" i="19"/>
  <c r="Q57" i="19" s="1"/>
  <c r="AH55" i="19"/>
  <c r="AF55" i="19"/>
  <c r="AE55" i="19"/>
  <c r="AH54" i="19"/>
  <c r="AF54" i="19"/>
  <c r="AE54" i="19"/>
  <c r="AH53" i="19"/>
  <c r="AF53" i="19"/>
  <c r="AE53" i="19"/>
  <c r="U50" i="19"/>
  <c r="R50" i="19"/>
  <c r="Q50" i="19"/>
  <c r="U48" i="19"/>
  <c r="R48" i="19"/>
  <c r="Q48" i="19"/>
  <c r="U47" i="19"/>
  <c r="R47" i="19"/>
  <c r="Q47" i="19"/>
  <c r="U46" i="19"/>
  <c r="R46" i="19"/>
  <c r="Q46" i="19"/>
  <c r="U35" i="19"/>
  <c r="R35" i="19"/>
  <c r="Q35" i="19"/>
  <c r="U34" i="19"/>
  <c r="R34" i="19"/>
  <c r="Q34" i="19"/>
  <c r="U33" i="19"/>
  <c r="R33" i="19"/>
  <c r="Q33" i="19"/>
  <c r="U32" i="19"/>
  <c r="R32" i="19"/>
  <c r="Q32" i="19"/>
  <c r="J67" i="1"/>
  <c r="J69" i="1" s="1"/>
  <c r="V63" i="1"/>
  <c r="S63" i="1"/>
  <c r="M68" i="1"/>
  <c r="M70" i="1"/>
  <c r="Q68" i="1"/>
  <c r="N68" i="1"/>
  <c r="Q70" i="1"/>
  <c r="N66" i="1"/>
  <c r="N65" i="1"/>
  <c r="M65" i="1"/>
  <c r="M66" i="1"/>
  <c r="M67" i="1"/>
  <c r="M69" i="1"/>
  <c r="Q69" i="1"/>
  <c r="N70" i="19" l="1"/>
  <c r="R70" i="19" s="1"/>
  <c r="Y63" i="1"/>
  <c r="R69" i="19"/>
  <c r="AC63" i="19"/>
  <c r="R67" i="19"/>
  <c r="N67" i="1"/>
  <c r="N69" i="1"/>
  <c r="Q67" i="1" l="1"/>
  <c r="Q50" i="1"/>
  <c r="Q48" i="1"/>
  <c r="Q47" i="1"/>
  <c r="S22" i="16"/>
  <c r="S21" i="16"/>
  <c r="S20" i="16"/>
  <c r="S19" i="16"/>
  <c r="S18" i="16"/>
  <c r="G18" i="16"/>
  <c r="S17" i="16"/>
  <c r="G17" i="16"/>
  <c r="S16" i="16"/>
  <c r="G16" i="16"/>
  <c r="S15" i="16"/>
  <c r="S14" i="16"/>
  <c r="I14" i="16"/>
  <c r="H14" i="16"/>
  <c r="G14" i="16"/>
  <c r="S13" i="16"/>
  <c r="I13" i="16"/>
  <c r="H13" i="16"/>
  <c r="G13" i="16"/>
  <c r="S12" i="16"/>
  <c r="I12" i="16"/>
  <c r="H12" i="16"/>
  <c r="G12" i="16"/>
  <c r="S11" i="16"/>
  <c r="I11" i="16"/>
  <c r="H11" i="16"/>
  <c r="G11" i="16"/>
  <c r="S10" i="16"/>
  <c r="I10" i="16"/>
  <c r="H10" i="16"/>
  <c r="G10" i="16"/>
  <c r="S9" i="16"/>
  <c r="I9" i="16"/>
  <c r="H9" i="16"/>
  <c r="G9" i="16"/>
  <c r="S8" i="16"/>
  <c r="I8" i="16"/>
  <c r="H8" i="16"/>
  <c r="G8" i="16"/>
  <c r="S7" i="16"/>
  <c r="I7" i="16"/>
  <c r="H7" i="16"/>
  <c r="G7" i="16"/>
  <c r="S6" i="16"/>
  <c r="I6" i="16"/>
  <c r="H6" i="16"/>
  <c r="G6" i="16"/>
  <c r="S5" i="16"/>
  <c r="I5" i="16"/>
  <c r="H5" i="16"/>
  <c r="G5" i="16"/>
  <c r="AA55" i="1" l="1"/>
  <c r="AA54" i="1"/>
  <c r="AA53" i="1"/>
  <c r="L57" i="1"/>
  <c r="M50" i="1"/>
  <c r="M35" i="1"/>
  <c r="I57" i="1" l="1"/>
  <c r="P57" i="1" l="1"/>
  <c r="M57" i="1"/>
  <c r="AB55" i="1"/>
  <c r="AD55" i="1"/>
  <c r="AD54" i="1" l="1"/>
  <c r="AD53" i="1"/>
  <c r="AB54" i="1"/>
  <c r="AB53" i="1"/>
  <c r="N35" i="1"/>
  <c r="Z67" i="1" l="1"/>
  <c r="J70" i="1" s="1"/>
  <c r="N70" i="1" s="1"/>
  <c r="Q35" i="1" l="1"/>
  <c r="Q66" i="1" l="1"/>
  <c r="Q65" i="1"/>
  <c r="Q46" i="1" l="1"/>
  <c r="Q34" i="1"/>
  <c r="N46" i="1"/>
  <c r="N47" i="1"/>
  <c r="N48" i="1"/>
  <c r="Q33" i="1"/>
  <c r="Q32" i="1"/>
  <c r="M48" i="1" l="1"/>
  <c r="M47" i="1"/>
  <c r="M46" i="1"/>
  <c r="N34" i="1"/>
  <c r="N33" i="1"/>
  <c r="N32" i="1"/>
  <c r="M32" i="1"/>
  <c r="M33" i="1"/>
  <c r="M34" i="1"/>
  <c r="N50" i="1" l="1"/>
  <c r="Z68" i="1" l="1"/>
  <c r="Z7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Roger Young</author>
  </authors>
  <commentList>
    <comment ref="N67" authorId="0" shapeId="0" xr:uid="{EB121950-CE75-4584-B8AA-ED47ECB3F032}">
      <text>
        <r>
          <rPr>
            <sz val="9"/>
            <color indexed="81"/>
            <rFont val="Tahoma"/>
            <family val="2"/>
          </rPr>
          <t xml:space="preserve">Default pallet height shown based on Lucid Standards. Update field to match your pallet.
</t>
        </r>
      </text>
    </comment>
  </commentList>
</comments>
</file>

<file path=xl/sharedStrings.xml><?xml version="1.0" encoding="utf-8"?>
<sst xmlns="http://schemas.openxmlformats.org/spreadsheetml/2006/main" count="1052" uniqueCount="427">
  <si>
    <t>Form Initiator Information</t>
  </si>
  <si>
    <t>Part Information</t>
  </si>
  <si>
    <t>Supplier Information</t>
  </si>
  <si>
    <t>in</t>
  </si>
  <si>
    <t>Note: Dimensions refer to part in "shipping position", i.e. bundled and bagged, not "CAD position"</t>
  </si>
  <si>
    <t>Signature:</t>
  </si>
  <si>
    <t>Change Description</t>
  </si>
  <si>
    <t>Each</t>
  </si>
  <si>
    <t>Milliliters</t>
  </si>
  <si>
    <t>Millimeters</t>
  </si>
  <si>
    <t>Gallon</t>
  </si>
  <si>
    <t>Meter</t>
  </si>
  <si>
    <t>Air</t>
  </si>
  <si>
    <t>Picture of Unitized Load</t>
  </si>
  <si>
    <t>Milligrams</t>
  </si>
  <si>
    <t>Partitions</t>
  </si>
  <si>
    <t>Diecut Foam</t>
  </si>
  <si>
    <t>Stretch Wrap</t>
  </si>
  <si>
    <t>Stretch Wrap &amp; Pallet Straps</t>
  </si>
  <si>
    <t>Plastic Tray</t>
  </si>
  <si>
    <t>Bubble Wrap</t>
  </si>
  <si>
    <t>Kraft Paper</t>
  </si>
  <si>
    <t>Poly Bag</t>
  </si>
  <si>
    <t>Foam Sheet</t>
  </si>
  <si>
    <t>Parts/Load (Calc)</t>
  </si>
  <si>
    <t>ISTA 1A</t>
  </si>
  <si>
    <t>ISTA 1E</t>
  </si>
  <si>
    <t>ISTA 3E</t>
  </si>
  <si>
    <t>Ship Test</t>
  </si>
  <si>
    <t xml:space="preserve">In House </t>
  </si>
  <si>
    <t>Other</t>
  </si>
  <si>
    <t>RSC</t>
  </si>
  <si>
    <t>FOL</t>
  </si>
  <si>
    <t>A</t>
  </si>
  <si>
    <t>C</t>
  </si>
  <si>
    <t>E</t>
  </si>
  <si>
    <t>B</t>
  </si>
  <si>
    <t>F</t>
  </si>
  <si>
    <t>AB</t>
  </si>
  <si>
    <t>BC</t>
  </si>
  <si>
    <t>Lucid Packaging Engineer</t>
  </si>
  <si>
    <t>Initial Approval Date</t>
  </si>
  <si>
    <t>Primary Packaging Information (Master Carton / Smallest sendable Unit)</t>
  </si>
  <si>
    <t>Gallons</t>
  </si>
  <si>
    <t>Lbs</t>
  </si>
  <si>
    <t>Intermodal</t>
  </si>
  <si>
    <t xml:space="preserve">Picture of Primary Pack Exterior </t>
  </si>
  <si>
    <t>Picture of Primary Pack with dunnage</t>
  </si>
  <si>
    <t>Picture of Part</t>
  </si>
  <si>
    <t>Pictures are required for approval.  Detailed 3D renderings are acceptable</t>
  </si>
  <si>
    <t>`</t>
  </si>
  <si>
    <t xml:space="preserve">PDS Change Log / PDS Revision Approval  </t>
  </si>
  <si>
    <t>Lucid Approval</t>
  </si>
  <si>
    <t>in/lbs</t>
  </si>
  <si>
    <t>mm/Kg</t>
  </si>
  <si>
    <t>mm</t>
  </si>
  <si>
    <t>lbs</t>
  </si>
  <si>
    <t>kg</t>
  </si>
  <si>
    <t xml:space="preserve">Change Date </t>
  </si>
  <si>
    <t>No</t>
  </si>
  <si>
    <t>Yes</t>
  </si>
  <si>
    <t>None</t>
  </si>
  <si>
    <t>VCI Bag</t>
  </si>
  <si>
    <t>Corrugate Pad</t>
  </si>
  <si>
    <t>Corrugate Insert</t>
  </si>
  <si>
    <t>Cartons/Load (Calc)</t>
  </si>
  <si>
    <r>
      <t>PKG Implementation Date (Est)</t>
    </r>
    <r>
      <rPr>
        <sz val="9"/>
        <color rgb="FFFF0000"/>
        <rFont val="Calibri"/>
        <family val="2"/>
        <scheme val="minor"/>
      </rPr>
      <t>*</t>
    </r>
  </si>
  <si>
    <r>
      <t>Supplier Name</t>
    </r>
    <r>
      <rPr>
        <sz val="9"/>
        <color rgb="FFFF0000"/>
        <rFont val="Calibri"/>
        <family val="2"/>
        <scheme val="minor"/>
      </rPr>
      <t>*</t>
    </r>
  </si>
  <si>
    <r>
      <t>Contact Name</t>
    </r>
    <r>
      <rPr>
        <sz val="9"/>
        <color rgb="FFFF0000"/>
        <rFont val="Calibri"/>
        <family val="2"/>
        <scheme val="minor"/>
      </rPr>
      <t>*</t>
    </r>
  </si>
  <si>
    <r>
      <t>Contact Email</t>
    </r>
    <r>
      <rPr>
        <sz val="9"/>
        <color rgb="FFFF0000"/>
        <rFont val="Calibri"/>
        <family val="2"/>
        <scheme val="minor"/>
      </rPr>
      <t>*</t>
    </r>
  </si>
  <si>
    <r>
      <t>Part Description</t>
    </r>
    <r>
      <rPr>
        <i/>
        <sz val="9"/>
        <color rgb="FFFF0000"/>
        <rFont val="Calibri"/>
        <family val="2"/>
        <scheme val="minor"/>
      </rPr>
      <t>*</t>
    </r>
  </si>
  <si>
    <r>
      <t>Part Length (x)</t>
    </r>
    <r>
      <rPr>
        <sz val="9"/>
        <color rgb="FFFF0000"/>
        <rFont val="Calibri"/>
        <family val="2"/>
        <scheme val="minor"/>
      </rPr>
      <t>*</t>
    </r>
  </si>
  <si>
    <r>
      <t>Part Width (y)</t>
    </r>
    <r>
      <rPr>
        <sz val="9"/>
        <color rgb="FFFF0000"/>
        <rFont val="Calibri"/>
        <family val="2"/>
        <scheme val="minor"/>
      </rPr>
      <t>*</t>
    </r>
  </si>
  <si>
    <r>
      <t>Part Height (z)</t>
    </r>
    <r>
      <rPr>
        <sz val="9"/>
        <color rgb="FFFF0000"/>
        <rFont val="Calibri"/>
        <family val="2"/>
        <scheme val="minor"/>
      </rPr>
      <t>*</t>
    </r>
  </si>
  <si>
    <r>
      <t>Part Weight</t>
    </r>
    <r>
      <rPr>
        <sz val="9"/>
        <color rgb="FFFF0000"/>
        <rFont val="Calibri"/>
        <family val="2"/>
        <scheme val="minor"/>
      </rPr>
      <t>*</t>
    </r>
  </si>
  <si>
    <r>
      <t>Length</t>
    </r>
    <r>
      <rPr>
        <sz val="9"/>
        <color rgb="FFFF0000"/>
        <rFont val="Calibri"/>
        <family val="2"/>
        <scheme val="minor"/>
      </rPr>
      <t>*</t>
    </r>
  </si>
  <si>
    <r>
      <t>Width</t>
    </r>
    <r>
      <rPr>
        <sz val="9"/>
        <color rgb="FFFF0000"/>
        <rFont val="Calibri"/>
        <family val="2"/>
        <scheme val="minor"/>
      </rPr>
      <t>*</t>
    </r>
  </si>
  <si>
    <r>
      <t>Height</t>
    </r>
    <r>
      <rPr>
        <sz val="9"/>
        <color rgb="FFFF0000"/>
        <rFont val="Calibri"/>
        <family val="2"/>
        <scheme val="minor"/>
      </rPr>
      <t>*</t>
    </r>
  </si>
  <si>
    <r>
      <t>Pallet Tare Weight</t>
    </r>
    <r>
      <rPr>
        <sz val="9"/>
        <color rgb="FFFF0000"/>
        <rFont val="Calibri"/>
        <family val="2"/>
        <scheme val="minor"/>
      </rPr>
      <t>*</t>
    </r>
  </si>
  <si>
    <r>
      <t>Cartons per Layer</t>
    </r>
    <r>
      <rPr>
        <sz val="9"/>
        <color rgb="FFFF0000"/>
        <rFont val="Calibri"/>
        <family val="2"/>
        <scheme val="minor"/>
      </rPr>
      <t>*</t>
    </r>
  </si>
  <si>
    <r>
      <t>Layers Per Pallet</t>
    </r>
    <r>
      <rPr>
        <sz val="9"/>
        <color rgb="FFFF0000"/>
        <rFont val="Calibri"/>
        <family val="2"/>
        <scheme val="minor"/>
      </rPr>
      <t>*</t>
    </r>
  </si>
  <si>
    <r>
      <t>Packaging Validation Method</t>
    </r>
    <r>
      <rPr>
        <sz val="9"/>
        <color rgb="FFFF0000"/>
        <rFont val="Calibri"/>
        <family val="2"/>
        <scheme val="minor"/>
      </rPr>
      <t>*</t>
    </r>
  </si>
  <si>
    <r>
      <t>Purchase (UM)</t>
    </r>
    <r>
      <rPr>
        <sz val="9"/>
        <color rgb="FFFF0000"/>
        <rFont val="Calibri"/>
        <family val="2"/>
        <scheme val="minor"/>
      </rPr>
      <t>*</t>
    </r>
  </si>
  <si>
    <t>Pallet Straps (x2)</t>
  </si>
  <si>
    <t>Pallet Straps (x4)</t>
  </si>
  <si>
    <t>In Transit</t>
  </si>
  <si>
    <t>In Storage</t>
  </si>
  <si>
    <r>
      <t>Max Dynamic Stack Height</t>
    </r>
    <r>
      <rPr>
        <sz val="9"/>
        <color rgb="FFFF0000"/>
        <rFont val="Calibri"/>
        <family val="2"/>
        <scheme val="minor"/>
      </rPr>
      <t>*</t>
    </r>
  </si>
  <si>
    <t>Rev 1.0</t>
  </si>
  <si>
    <t>Original Release</t>
  </si>
  <si>
    <t xml:space="preserve">Rev 2.0 </t>
  </si>
  <si>
    <t>Updated Format</t>
  </si>
  <si>
    <t>Rev 2.1</t>
  </si>
  <si>
    <t>Added Fields for Max Dynamic Stack Height</t>
  </si>
  <si>
    <t>REV #</t>
  </si>
  <si>
    <t>Change Notes</t>
  </si>
  <si>
    <t>40' Container</t>
  </si>
  <si>
    <t>20' Container</t>
  </si>
  <si>
    <t>Road (53' Truck)</t>
  </si>
  <si>
    <t>Initial</t>
  </si>
  <si>
    <t>Date</t>
  </si>
  <si>
    <t>Expected Transit Mode</t>
  </si>
  <si>
    <t xml:space="preserve">Additional Notes: </t>
  </si>
  <si>
    <t>Release Date</t>
  </si>
  <si>
    <t>ACC</t>
  </si>
  <si>
    <t>NA</t>
  </si>
  <si>
    <t>Expendable</t>
  </si>
  <si>
    <t>Fluid Drum</t>
  </si>
  <si>
    <t>Fluid(Other)</t>
  </si>
  <si>
    <t>Plastic Bulk Bin</t>
  </si>
  <si>
    <t>Plastic Tote</t>
  </si>
  <si>
    <t>Steel Rack</t>
  </si>
  <si>
    <t>Steel Bin</t>
  </si>
  <si>
    <t>Dbl Lid Container</t>
  </si>
  <si>
    <t>Gravity</t>
  </si>
  <si>
    <t>IBC 275 gal</t>
  </si>
  <si>
    <t>BIW</t>
  </si>
  <si>
    <t>GA</t>
  </si>
  <si>
    <t>PWT</t>
  </si>
  <si>
    <t>Dunnage  Spec</t>
  </si>
  <si>
    <r>
      <t>Load secured with (Select)</t>
    </r>
    <r>
      <rPr>
        <sz val="9"/>
        <color rgb="FFFF0000"/>
        <rFont val="Calibri"/>
        <family val="2"/>
        <scheme val="minor"/>
      </rPr>
      <t>*</t>
    </r>
  </si>
  <si>
    <t>Alpha Builds</t>
  </si>
  <si>
    <t>Beta Builds</t>
  </si>
  <si>
    <t>RC Builds</t>
  </si>
  <si>
    <t>SOP Production</t>
  </si>
  <si>
    <t>ISTA 3H</t>
  </si>
  <si>
    <t xml:space="preserve">Lucid Motors Packaging Data Submission Form (PDS)  </t>
  </si>
  <si>
    <t>General Information</t>
  </si>
  <si>
    <t>Form Input Unit of Measure*</t>
  </si>
  <si>
    <r>
      <t>Select submission intent</t>
    </r>
    <r>
      <rPr>
        <sz val="9"/>
        <color rgb="FFFF0000"/>
        <rFont val="Calibri"/>
        <family val="2"/>
        <scheme val="minor"/>
      </rPr>
      <t>*</t>
    </r>
  </si>
  <si>
    <r>
      <t>Select package type</t>
    </r>
    <r>
      <rPr>
        <sz val="9"/>
        <color rgb="FFFF0000"/>
        <rFont val="Calibri"/>
        <family val="2"/>
        <scheme val="minor"/>
      </rPr>
      <t>*</t>
    </r>
  </si>
  <si>
    <r>
      <t>Select vehicle platform</t>
    </r>
    <r>
      <rPr>
        <sz val="9"/>
        <color rgb="FFFF0000"/>
        <rFont val="Calibri"/>
        <family val="2"/>
        <scheme val="minor"/>
      </rPr>
      <t>*</t>
    </r>
  </si>
  <si>
    <r>
      <t>Select part status</t>
    </r>
    <r>
      <rPr>
        <sz val="9"/>
        <color rgb="FFFF0000"/>
        <rFont val="Calibri"/>
        <family val="2"/>
        <scheme val="minor"/>
      </rPr>
      <t>*</t>
    </r>
  </si>
  <si>
    <r>
      <t>Note: Asterisk (</t>
    </r>
    <r>
      <rPr>
        <sz val="8"/>
        <color rgb="FFFF0000"/>
        <rFont val="Calibri"/>
        <family val="2"/>
        <scheme val="minor"/>
      </rPr>
      <t>*</t>
    </r>
    <r>
      <rPr>
        <sz val="8"/>
        <color theme="1"/>
        <rFont val="Calibri"/>
        <family val="2"/>
        <scheme val="minor"/>
      </rPr>
      <t>) denotes required fields</t>
    </r>
  </si>
  <si>
    <t>Fluid Container?</t>
  </si>
  <si>
    <t>Fill amount</t>
  </si>
  <si>
    <t>Notes:</t>
  </si>
  <si>
    <t>ACA</t>
  </si>
  <si>
    <r>
      <t>Flute Size</t>
    </r>
    <r>
      <rPr>
        <i/>
        <sz val="9"/>
        <color rgb="FFFF0000"/>
        <rFont val="Calibri"/>
        <family val="2"/>
        <scheme val="minor"/>
      </rPr>
      <t xml:space="preserve">* </t>
    </r>
  </si>
  <si>
    <t>SUPPLIER PACKAGING GUIDELINES ACCESS</t>
  </si>
  <si>
    <t xml:space="preserve"> </t>
  </si>
  <si>
    <t xml:space="preserve">1.) The Lucid file Share contains all the latest packaging documentation. </t>
  </si>
  <si>
    <t xml:space="preserve">2.) New users can setup an account and login to our Lucid File Share with the link below </t>
  </si>
  <si>
    <t xml:space="preserve">3.) Users who already created accounts can access directly through the link below </t>
  </si>
  <si>
    <t>https://lucidmotors.sharefile.com/f/fo8d624c-113c-4441-80ea-d1a1aa8810af</t>
  </si>
  <si>
    <t>Lucid Motors Packaging Data Submission Form - Page Two</t>
  </si>
  <si>
    <t>Rev 3.0</t>
  </si>
  <si>
    <t>Select mfg. area</t>
  </si>
  <si>
    <r>
      <t>Parts/Container</t>
    </r>
    <r>
      <rPr>
        <sz val="9"/>
        <color rgb="FFFF0000"/>
        <rFont val="Calibri"/>
        <family val="2"/>
        <scheme val="minor"/>
      </rPr>
      <t>*</t>
    </r>
  </si>
  <si>
    <t>Carton Name</t>
  </si>
  <si>
    <t>Quantity Per Vehicle</t>
  </si>
  <si>
    <r>
      <t>Lucid PN(s)</t>
    </r>
    <r>
      <rPr>
        <i/>
        <sz val="9"/>
        <color rgb="FFFF0000"/>
        <rFont val="Calibri"/>
        <family val="2"/>
        <scheme val="minor"/>
      </rPr>
      <t>*</t>
    </r>
  </si>
  <si>
    <t>Service Packaging Approval</t>
  </si>
  <si>
    <t xml:space="preserve">Retail Packaging Approval </t>
  </si>
  <si>
    <t xml:space="preserve">SOP Packaging Approval </t>
  </si>
  <si>
    <t>RC Packaging Approval</t>
  </si>
  <si>
    <t>Alpha/Beta PKG Approval</t>
  </si>
  <si>
    <t>Outside Dimensions</t>
  </si>
  <si>
    <t>N/A</t>
  </si>
  <si>
    <t>Density Study Estimate</t>
  </si>
  <si>
    <t>QTY</t>
  </si>
  <si>
    <t>Weight</t>
  </si>
  <si>
    <t>Dunnage Type</t>
  </si>
  <si>
    <t>*</t>
  </si>
  <si>
    <t>Contact Phone Number</t>
  </si>
  <si>
    <t xml:space="preserve">Contact Title </t>
  </si>
  <si>
    <r>
      <t>Ship From Country</t>
    </r>
    <r>
      <rPr>
        <sz val="10"/>
        <color rgb="FFFF0000"/>
        <rFont val="Calibri"/>
        <family val="2"/>
        <scheme val="minor"/>
      </rPr>
      <t>*</t>
    </r>
  </si>
  <si>
    <r>
      <t>Ship From City/State</t>
    </r>
    <r>
      <rPr>
        <sz val="10"/>
        <color rgb="FFFF0000"/>
        <rFont val="Calibri"/>
        <family val="2"/>
        <scheme val="minor"/>
      </rPr>
      <t>*</t>
    </r>
  </si>
  <si>
    <t>AIR - Dream Edition</t>
  </si>
  <si>
    <t>AIR - Common</t>
  </si>
  <si>
    <t>AIR - Grand Touring</t>
  </si>
  <si>
    <t>AIR - Touring</t>
  </si>
  <si>
    <t>AIR - Pure</t>
  </si>
  <si>
    <t>AIR - Sapphire</t>
  </si>
  <si>
    <t>AIR-Export EU</t>
  </si>
  <si>
    <t>AIR-KSA</t>
  </si>
  <si>
    <t>Gravity &amp; AIR</t>
  </si>
  <si>
    <t>32 ECT</t>
  </si>
  <si>
    <t>29 ECT</t>
  </si>
  <si>
    <t>42 ECT</t>
  </si>
  <si>
    <t xml:space="preserve">44 ECT </t>
  </si>
  <si>
    <t xml:space="preserve">51 ECT </t>
  </si>
  <si>
    <t xml:space="preserve">61 ECT </t>
  </si>
  <si>
    <t>71 ECT</t>
  </si>
  <si>
    <t>CA</t>
  </si>
  <si>
    <t>AAA</t>
  </si>
  <si>
    <t>CBA</t>
  </si>
  <si>
    <t>81 ECT</t>
  </si>
  <si>
    <r>
      <t>Board Strength</t>
    </r>
    <r>
      <rPr>
        <i/>
        <sz val="9"/>
        <color rgb="FFFF0000"/>
        <rFont val="Calibri"/>
        <family val="2"/>
        <scheme val="minor"/>
      </rPr>
      <t>*</t>
    </r>
  </si>
  <si>
    <t>Textile Bag</t>
  </si>
  <si>
    <t>175# Mullen</t>
  </si>
  <si>
    <t>200# Mullen</t>
  </si>
  <si>
    <t>250# Mullen</t>
  </si>
  <si>
    <t>275# Mullen</t>
  </si>
  <si>
    <t>350# Mullen</t>
  </si>
  <si>
    <t>400# Mullen</t>
  </si>
  <si>
    <t>500# Mullen</t>
  </si>
  <si>
    <t>600# Mullen</t>
  </si>
  <si>
    <t>LMD026</t>
  </si>
  <si>
    <t xml:space="preserve">1/4" PE Foam </t>
  </si>
  <si>
    <t>32 ECT C flute 10x2 Cell</t>
  </si>
  <si>
    <r>
      <t>PDS Submission Date</t>
    </r>
    <r>
      <rPr>
        <sz val="9"/>
        <color rgb="FFFF0000"/>
        <rFont val="Calibri"/>
        <family val="2"/>
        <scheme val="minor"/>
      </rPr>
      <t>*</t>
    </r>
  </si>
  <si>
    <t>Tier 1</t>
  </si>
  <si>
    <t>Tier 2</t>
  </si>
  <si>
    <t>Directed Buy</t>
  </si>
  <si>
    <t>Supplier Type</t>
  </si>
  <si>
    <t>Packout Instructions / Packout Detail</t>
  </si>
  <si>
    <t>40' HC Container</t>
  </si>
  <si>
    <t>https://lucidmotors.sharefile.com/i/icc89da82a474a558</t>
  </si>
  <si>
    <t xml:space="preserve">Additional fields added, vehicle platform, submission intent, etc. </t>
  </si>
  <si>
    <t>Length</t>
  </si>
  <si>
    <t>Height</t>
  </si>
  <si>
    <t xml:space="preserve">UN # </t>
  </si>
  <si>
    <t>Purchase (MOQ)</t>
  </si>
  <si>
    <r>
      <t xml:space="preserve">Class A surfaces? </t>
    </r>
    <r>
      <rPr>
        <sz val="9"/>
        <color rgb="FFFF0000"/>
        <rFont val="Calibri"/>
        <family val="2"/>
        <scheme val="minor"/>
      </rPr>
      <t>*</t>
    </r>
  </si>
  <si>
    <t>Wood Crate</t>
  </si>
  <si>
    <t>ISTA 3A</t>
  </si>
  <si>
    <t xml:space="preserve">Expendable </t>
  </si>
  <si>
    <t>HSC</t>
  </si>
  <si>
    <t>Doc ID: CORP-SCP-FM-12911</t>
  </si>
  <si>
    <t>REV</t>
  </si>
  <si>
    <t xml:space="preserve">  Approval Comments:</t>
  </si>
  <si>
    <t>Packaging Deviation (use deviation form)</t>
  </si>
  <si>
    <t>RC &amp; SOP Packaging Approval</t>
  </si>
  <si>
    <t>Midsize</t>
  </si>
  <si>
    <t>Temporary/Sample shipment</t>
  </si>
  <si>
    <t>BTC (kg)
Tappi T-804</t>
  </si>
  <si>
    <t>BTC (lbs)
Tappi T-804</t>
  </si>
  <si>
    <t xml:space="preserve">ETC (lbs f/in) Tappi T- 811 </t>
  </si>
  <si>
    <t>ETC (kNm) ISO 3937: 2013</t>
  </si>
  <si>
    <t>Burst (kPa) Tappi-T 810</t>
  </si>
  <si>
    <t>Burst (psi) Tappi-T 810</t>
  </si>
  <si>
    <t>Flute Size Triple Wall</t>
  </si>
  <si>
    <t>Max Weight (kg)</t>
  </si>
  <si>
    <t>Cartons/
Layer</t>
  </si>
  <si>
    <t>Layers/
Pallet</t>
  </si>
  <si>
    <t>UL Dims</t>
  </si>
  <si>
    <t>UL Image</t>
  </si>
  <si>
    <t>Width</t>
  </si>
  <si>
    <t>LMI011</t>
  </si>
  <si>
    <t>45x39x43.96</t>
  </si>
  <si>
    <t>LMI012</t>
  </si>
  <si>
    <t>45x39x38.45</t>
  </si>
  <si>
    <t>LMI021</t>
  </si>
  <si>
    <t>CB</t>
  </si>
  <si>
    <t>LMI022</t>
  </si>
  <si>
    <t>LMI031</t>
  </si>
  <si>
    <t>LMI032</t>
  </si>
  <si>
    <t>45x39x38.38</t>
  </si>
  <si>
    <t>LMI033</t>
  </si>
  <si>
    <t>LMI034</t>
  </si>
  <si>
    <t>LMI041</t>
  </si>
  <si>
    <t>LMI042</t>
  </si>
  <si>
    <t>CA or CB</t>
  </si>
  <si>
    <t>LMI051</t>
  </si>
  <si>
    <t>LMI052</t>
  </si>
  <si>
    <t>Exterior Dimensions (inches)</t>
  </si>
  <si>
    <t>Approximate Inside  Dimensions (inches)</t>
  </si>
  <si>
    <t>Burst (psi) Tappi T- 810</t>
  </si>
  <si>
    <t>ECT (lbs f/in) Tappi T-811</t>
  </si>
  <si>
    <t>Flute Size</t>
  </si>
  <si>
    <t>Unitload Dimensions</t>
  </si>
  <si>
    <t>Total Cartons/Pallet</t>
  </si>
  <si>
    <t>L</t>
  </si>
  <si>
    <t>W</t>
  </si>
  <si>
    <t>H</t>
  </si>
  <si>
    <t>LMD011</t>
  </si>
  <si>
    <t>LMD012</t>
  </si>
  <si>
    <t>LMD021</t>
  </si>
  <si>
    <t>LMD022</t>
  </si>
  <si>
    <t>LMD023</t>
  </si>
  <si>
    <t>LMD024</t>
  </si>
  <si>
    <t>LMD025</t>
  </si>
  <si>
    <t>LMD027</t>
  </si>
  <si>
    <t>LMD028</t>
  </si>
  <si>
    <t>LMD031</t>
  </si>
  <si>
    <t>LMD032</t>
  </si>
  <si>
    <t>LMD033</t>
  </si>
  <si>
    <t>LMD034</t>
  </si>
  <si>
    <t>LMD041</t>
  </si>
  <si>
    <t>LMD042</t>
  </si>
  <si>
    <t>LMD043</t>
  </si>
  <si>
    <t>LMD044</t>
  </si>
  <si>
    <t>Rev 4.0</t>
  </si>
  <si>
    <t>Carton Style</t>
  </si>
  <si>
    <t>Exterior Dimensions 
(Metric/Imperial)</t>
  </si>
  <si>
    <t xml:space="preserve">Flute Size </t>
  </si>
  <si>
    <t>Meteric</t>
  </si>
  <si>
    <t xml:space="preserve">Imperial </t>
  </si>
  <si>
    <t>RSC / HSC</t>
  </si>
  <si>
    <t>5.5"</t>
  </si>
  <si>
    <t>9.4"</t>
  </si>
  <si>
    <t>1140x990x1117</t>
  </si>
  <si>
    <t>11"</t>
  </si>
  <si>
    <t>1140x990x977</t>
  </si>
  <si>
    <t>18.9"</t>
  </si>
  <si>
    <t>1140x990x975</t>
  </si>
  <si>
    <t>14"</t>
  </si>
  <si>
    <t>22"</t>
  </si>
  <si>
    <t>LMI044</t>
  </si>
  <si>
    <t>37.8"</t>
  </si>
  <si>
    <t>44.1"</t>
  </si>
  <si>
    <t>LMI Series- Bulk Container/Pallet box</t>
  </si>
  <si>
    <t>Box  Style</t>
  </si>
  <si>
    <t>LMI061</t>
  </si>
  <si>
    <t>RSC/HSC</t>
  </si>
  <si>
    <t>n/a</t>
  </si>
  <si>
    <t>CA, CB or AA</t>
  </si>
  <si>
    <t>LMI062</t>
  </si>
  <si>
    <t>RSC/HSC/Sleeve</t>
  </si>
  <si>
    <t>LMI063</t>
  </si>
  <si>
    <t>HSC/Sleeve</t>
  </si>
  <si>
    <t>28.3"</t>
  </si>
  <si>
    <t>LMI064</t>
  </si>
  <si>
    <t>LMI071</t>
  </si>
  <si>
    <t>51.2"</t>
  </si>
  <si>
    <t>CA, CBA or AA</t>
  </si>
  <si>
    <t>LMI072</t>
  </si>
  <si>
    <t>LMI073</t>
  </si>
  <si>
    <t>CA, CBA or AAA</t>
  </si>
  <si>
    <t>LMI081</t>
  </si>
  <si>
    <t>57.1"</t>
  </si>
  <si>
    <t>LMI082</t>
  </si>
  <si>
    <t>LMI083</t>
  </si>
  <si>
    <t>LMI091</t>
  </si>
  <si>
    <t>66.1"</t>
  </si>
  <si>
    <t>LMI092</t>
  </si>
  <si>
    <t>LMI093</t>
  </si>
  <si>
    <t>Carton
 Name</t>
  </si>
  <si>
    <t>Carton  Style</t>
  </si>
  <si>
    <t>LMD Series- Bulk Container/Pallet box</t>
  </si>
  <si>
    <t>Burst (psi)
Tappi T-810 Double Wall</t>
  </si>
  <si>
    <t>ETC (lbs f/in) Tappi T- 811 Double Wall</t>
  </si>
  <si>
    <t>Flute Size Double Wall</t>
  </si>
  <si>
    <t>Burst (psi) Tappi T-810 Triple Wall</t>
  </si>
  <si>
    <t>ETC (lbs f/in) Tappi T- 811 Triple Wall</t>
  </si>
  <si>
    <t>Carton/ Layer</t>
  </si>
  <si>
    <t>LMD051</t>
  </si>
  <si>
    <t>CAA</t>
  </si>
  <si>
    <t>1 Carton/ Layer</t>
  </si>
  <si>
    <t>LMD052</t>
  </si>
  <si>
    <t>LMD053</t>
  </si>
  <si>
    <t>LMD061</t>
  </si>
  <si>
    <t>LMD062</t>
  </si>
  <si>
    <t>LMD063</t>
  </si>
  <si>
    <t>LMD071</t>
  </si>
  <si>
    <t>LMD072</t>
  </si>
  <si>
    <t>LMD073</t>
  </si>
  <si>
    <t>LMD081</t>
  </si>
  <si>
    <t>LMD082</t>
  </si>
  <si>
    <t>LMD083</t>
  </si>
  <si>
    <t>Returnable Backup PKG</t>
  </si>
  <si>
    <t>Returnable PKG (Use Returnable PDS)</t>
  </si>
  <si>
    <r>
      <t xml:space="preserve">Part has studs? </t>
    </r>
    <r>
      <rPr>
        <sz val="9"/>
        <color rgb="FFFF0000"/>
        <rFont val="Calibri"/>
        <family val="2"/>
        <scheme val="minor"/>
      </rPr>
      <t>*</t>
    </r>
  </si>
  <si>
    <r>
      <t xml:space="preserve">Part Coating? </t>
    </r>
    <r>
      <rPr>
        <sz val="9"/>
        <color rgb="FFFF0000"/>
        <rFont val="Calibri"/>
        <family val="2"/>
        <scheme val="minor"/>
      </rPr>
      <t>*</t>
    </r>
  </si>
  <si>
    <r>
      <t xml:space="preserve">ESD Sensitive? </t>
    </r>
    <r>
      <rPr>
        <sz val="9"/>
        <color rgb="FFFF0000"/>
        <rFont val="Calibri"/>
        <family val="2"/>
        <scheme val="minor"/>
      </rPr>
      <t>*</t>
    </r>
  </si>
  <si>
    <r>
      <t>Container Style</t>
    </r>
    <r>
      <rPr>
        <i/>
        <sz val="9"/>
        <color rgb="FFFF0000"/>
        <rFont val="Calibri"/>
        <family val="2"/>
        <scheme val="minor"/>
      </rPr>
      <t>*</t>
    </r>
  </si>
  <si>
    <r>
      <t xml:space="preserve">Package Type </t>
    </r>
    <r>
      <rPr>
        <i/>
        <sz val="9"/>
        <color rgb="FFFF0000"/>
        <rFont val="Calibri"/>
        <family val="2"/>
        <scheme val="minor"/>
      </rPr>
      <t>*</t>
    </r>
  </si>
  <si>
    <t>20' Dry Container</t>
  </si>
  <si>
    <t>Tare Weight</t>
  </si>
  <si>
    <t>Payload Capacity</t>
  </si>
  <si>
    <t>Internal Length</t>
  </si>
  <si>
    <t xml:space="preserve">Internal Width </t>
  </si>
  <si>
    <t>Internal Height</t>
  </si>
  <si>
    <t>Door Width</t>
  </si>
  <si>
    <t>Door Height</t>
  </si>
  <si>
    <t>2,300Kg/5,071lbs</t>
  </si>
  <si>
    <t>25,000Kg/55,126lbs</t>
  </si>
  <si>
    <t>5.9m/232.8"</t>
  </si>
  <si>
    <t>2.35m/92.4"</t>
  </si>
  <si>
    <t>2.39m/94.8"</t>
  </si>
  <si>
    <t>2.34m/92.4"</t>
  </si>
  <si>
    <t>2.28m/90"</t>
  </si>
  <si>
    <t>40' Dry Container</t>
  </si>
  <si>
    <t>3,750Kg/8,268lbs</t>
  </si>
  <si>
    <t>27,600Kg/61,200lbs</t>
  </si>
  <si>
    <t>12.03m/474"</t>
  </si>
  <si>
    <t>40' HC Dry Container</t>
  </si>
  <si>
    <t>3,940Kg/8,687lbs</t>
  </si>
  <si>
    <t>28,560Kg/62,974lbs</t>
  </si>
  <si>
    <t>2.70m/106.8"</t>
  </si>
  <si>
    <t>2.58m/102"</t>
  </si>
  <si>
    <t>Note: The specific dimensions and capacities of dry containers may vary depending on the container manufacturer, the age of the container and the container owner. The specifications listed below are representative of the majority of containers available.</t>
  </si>
  <si>
    <t>Standard Dry Sea Freight Container Dimensions</t>
  </si>
  <si>
    <r>
      <t xml:space="preserve">PDS REVISIONS: Suppliers please fill in the purple fields above only when submitting PDS revisions.  Leave initial approval signature. 
</t>
    </r>
    <r>
      <rPr>
        <sz val="9"/>
        <color rgb="FFFF0000"/>
        <rFont val="Calibri"/>
        <family val="2"/>
        <scheme val="minor"/>
      </rPr>
      <t>Regardless of LUCID PACKAGING’S approval status for a particular component, the SUPPLIER will maintain responsibility for packaging performance and part integrity (applies to all supplier-led packaging designs).</t>
    </r>
  </si>
  <si>
    <t># of parts</t>
  </si>
  <si>
    <t>RSC W/ Handles</t>
  </si>
  <si>
    <t>HSC W/ Handles</t>
  </si>
  <si>
    <t>LMD Series- Modular Handheld Expendable Cartons</t>
  </si>
  <si>
    <t>*30</t>
  </si>
  <si>
    <t xml:space="preserve">* 48" long boxes may require lower weights depending on final storage location.  Adding handles will decrease this risk. </t>
  </si>
  <si>
    <t>Max Weight Gross (lbs)</t>
  </si>
  <si>
    <t>*13.6</t>
  </si>
  <si>
    <t xml:space="preserve">*1120mm long boxes may require lower weights depending on final storage location.  Adding handles will decrease this risk. </t>
  </si>
  <si>
    <t>LMI Series- Modular Handheld Expendable Cartons</t>
  </si>
  <si>
    <t>UL must have max stack labels (See guidelines)</t>
  </si>
  <si>
    <t>Total Load Gross Weight</t>
  </si>
  <si>
    <t>(Max weight 30lbs/13.6kg for handheld Cartons)</t>
  </si>
  <si>
    <t>UL Total</t>
  </si>
  <si>
    <t>Total Gross Weight</t>
  </si>
  <si>
    <r>
      <t>Pallet Height</t>
    </r>
    <r>
      <rPr>
        <sz val="9"/>
        <color rgb="FFFF0000"/>
        <rFont val="Calibri"/>
        <family val="2"/>
        <scheme val="minor"/>
      </rPr>
      <t>*</t>
    </r>
  </si>
  <si>
    <t>Total Load  Height</t>
  </si>
  <si>
    <t>Unit Load Packaging Information (Cartons on a pallet)</t>
  </si>
  <si>
    <r>
      <t>Pallet Length</t>
    </r>
    <r>
      <rPr>
        <sz val="9"/>
        <color rgb="FFFF0000"/>
        <rFont val="Calibri"/>
        <family val="2"/>
        <scheme val="minor"/>
      </rPr>
      <t>*</t>
    </r>
  </si>
  <si>
    <r>
      <t>Pallet Width</t>
    </r>
    <r>
      <rPr>
        <sz val="9"/>
        <color rgb="FFFF0000"/>
        <rFont val="Calibri"/>
        <family val="2"/>
        <scheme val="minor"/>
      </rPr>
      <t>*</t>
    </r>
  </si>
  <si>
    <t>UL:</t>
  </si>
  <si>
    <t>x</t>
  </si>
  <si>
    <t>Handheld Carton</t>
  </si>
  <si>
    <r>
      <t>Carton Weight (Empty)</t>
    </r>
    <r>
      <rPr>
        <sz val="9"/>
        <color rgb="FFFF0000"/>
        <rFont val="Calibri"/>
        <family val="2"/>
        <scheme val="minor"/>
      </rPr>
      <t>*</t>
    </r>
  </si>
  <si>
    <r>
      <t>Parts/Carton (SPQ)</t>
    </r>
    <r>
      <rPr>
        <sz val="9"/>
        <color rgb="FFFF0000"/>
        <rFont val="Calibri"/>
        <family val="2"/>
        <scheme val="minor"/>
      </rPr>
      <t>*</t>
    </r>
  </si>
  <si>
    <t>RY</t>
  </si>
  <si>
    <t>Lucid Engineer</t>
  </si>
  <si>
    <t xml:space="preserve">The LCD screens are placed inside individual ESD bags (not pictured).  The LCD screens are then  placed into a corrugate partition set with 1/4" PE foam top and bottom pads.   </t>
  </si>
  <si>
    <t>517-332-XXXX</t>
  </si>
  <si>
    <t>Johndoe@supplierABS.com</t>
  </si>
  <si>
    <t>Packaging Engineer</t>
  </si>
  <si>
    <t>US</t>
  </si>
  <si>
    <t>Supplier ABC</t>
  </si>
  <si>
    <t xml:space="preserve">P21-T200XX-XX </t>
  </si>
  <si>
    <t>John Doe</t>
  </si>
  <si>
    <t>Lansing, Mi</t>
  </si>
  <si>
    <t xml:space="preserve">LCD PANEL REAR </t>
  </si>
  <si>
    <t>Part weight updated from 0.8 to 1 lb.</t>
  </si>
  <si>
    <t>Dangerous Good?</t>
  </si>
  <si>
    <t xml:space="preserve">The update contains Additional fields for  (DG fields, ESD, Coating), Added max stack label requirement notes, load height now calculates automatically, other minor corrections.  </t>
  </si>
  <si>
    <t>4.0</t>
  </si>
  <si>
    <r>
      <rPr>
        <b/>
        <u/>
        <sz val="11"/>
        <color theme="1"/>
        <rFont val="Calibri"/>
        <family val="2"/>
        <scheme val="minor"/>
      </rPr>
      <t>Initial</t>
    </r>
    <r>
      <rPr>
        <b/>
        <sz val="11"/>
        <color theme="1"/>
        <rFont val="Calibri"/>
        <family val="2"/>
        <scheme val="minor"/>
      </rPr>
      <t xml:space="preserve"> Approval Date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</si>
</sst>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0;\-0;;@"/>
    <numFmt numFmtId="165" formatCode="#,##0.0"/>
    <numFmt numFmtId="166" formatCode="0.0"/>
    <numFmt numFmtId="167" formatCode="0.00;\-0.00;;@"/>
    <numFmt numFmtId="168" formatCode="[$-409]mmmm\ d\,\ yyyy;@"/>
    <numFmt numFmtId="169" formatCode="0.0;\-0.0;;@"/>
    <numFmt numFmtId="170" formatCode="_(* #,##0_);_(* \(#,##0\);_(* &quot;-&quot;??_);_(@_)"/>
  </numFmts>
  <fonts count="60" x14ac:knownFonts="1">
    <font>
      <sz val="11"/>
      <color theme="1"/>
      <name val="Calibri"/>
      <family val="2"/>
      <scheme val="minor"/>
    </font>
    <font>
      <b/>
      <sz val="11"/>
      <color theme="1"/>
      <name val="Calibri"/>
      <family val="2"/>
      <scheme val="minor"/>
    </font>
    <font>
      <b/>
      <i/>
      <sz val="11"/>
      <color theme="1"/>
      <name val="Calibri"/>
      <family val="2"/>
      <scheme val="minor"/>
    </font>
    <font>
      <i/>
      <sz val="11"/>
      <color theme="1"/>
      <name val="Calibri"/>
      <family val="2"/>
      <scheme val="minor"/>
    </font>
    <font>
      <i/>
      <sz val="8"/>
      <color theme="1"/>
      <name val="Calibri"/>
      <family val="2"/>
      <scheme val="minor"/>
    </font>
    <font>
      <i/>
      <sz val="20"/>
      <color theme="1"/>
      <name val="Brush Script MT"/>
      <family val="4"/>
    </font>
    <font>
      <i/>
      <sz val="9"/>
      <color theme="1"/>
      <name val="Calibri"/>
      <family val="2"/>
      <scheme val="minor"/>
    </font>
    <font>
      <b/>
      <i/>
      <u/>
      <sz val="11"/>
      <color theme="1"/>
      <name val="Calibri"/>
      <family val="2"/>
      <scheme val="minor"/>
    </font>
    <font>
      <i/>
      <sz val="10"/>
      <color theme="1"/>
      <name val="Calibri"/>
      <family val="2"/>
      <scheme val="minor"/>
    </font>
    <font>
      <sz val="9"/>
      <color theme="1"/>
      <name val="Calibri"/>
      <family val="2"/>
      <scheme val="minor"/>
    </font>
    <font>
      <sz val="11"/>
      <color rgb="FFFF0000"/>
      <name val="Calibri"/>
      <family val="2"/>
      <scheme val="minor"/>
    </font>
    <font>
      <sz val="8"/>
      <color theme="1"/>
      <name val="Calibri"/>
      <family val="2"/>
      <scheme val="minor"/>
    </font>
    <font>
      <sz val="8"/>
      <name val="Calibri"/>
      <family val="2"/>
      <scheme val="minor"/>
    </font>
    <font>
      <sz val="10"/>
      <color theme="1"/>
      <name val="Calibri"/>
      <family val="2"/>
      <scheme val="minor"/>
    </font>
    <font>
      <i/>
      <sz val="10"/>
      <color rgb="FFFF0000"/>
      <name val="Calibri"/>
      <family val="2"/>
      <scheme val="minor"/>
    </font>
    <font>
      <u/>
      <sz val="11"/>
      <color theme="10"/>
      <name val="Calibri"/>
      <family val="2"/>
      <scheme val="minor"/>
    </font>
    <font>
      <b/>
      <sz val="14"/>
      <color theme="1"/>
      <name val="Calibri"/>
      <family val="2"/>
      <scheme val="minor"/>
    </font>
    <font>
      <sz val="9"/>
      <color rgb="FFFF0000"/>
      <name val="Calibri"/>
      <family val="2"/>
      <scheme val="minor"/>
    </font>
    <font>
      <i/>
      <sz val="9"/>
      <color theme="1"/>
      <name val="Brush Script MT"/>
      <family val="4"/>
    </font>
    <font>
      <b/>
      <sz val="9"/>
      <color theme="1"/>
      <name val="Calibri"/>
      <family val="2"/>
      <scheme val="minor"/>
    </font>
    <font>
      <sz val="9"/>
      <color theme="0"/>
      <name val="Calibri"/>
      <family val="2"/>
      <scheme val="minor"/>
    </font>
    <font>
      <i/>
      <sz val="9"/>
      <color theme="0"/>
      <name val="Calibri"/>
      <family val="2"/>
      <scheme val="minor"/>
    </font>
    <font>
      <i/>
      <sz val="9"/>
      <color rgb="FFFF0000"/>
      <name val="Calibri"/>
      <family val="2"/>
      <scheme val="minor"/>
    </font>
    <font>
      <sz val="10"/>
      <color rgb="FFFF0000"/>
      <name val="Calibri"/>
      <family val="2"/>
      <scheme val="minor"/>
    </font>
    <font>
      <b/>
      <sz val="14"/>
      <color rgb="FFFF0000"/>
      <name val="Calibri"/>
      <family val="2"/>
      <scheme val="minor"/>
    </font>
    <font>
      <b/>
      <sz val="10"/>
      <color theme="1"/>
      <name val="Calibri"/>
      <family val="2"/>
      <scheme val="minor"/>
    </font>
    <font>
      <b/>
      <i/>
      <sz val="9"/>
      <color theme="1"/>
      <name val="Calibri"/>
      <family val="2"/>
      <scheme val="minor"/>
    </font>
    <font>
      <sz val="7"/>
      <color rgb="FFFF0000"/>
      <name val="Calibri"/>
      <family val="2"/>
      <scheme val="minor"/>
    </font>
    <font>
      <sz val="8"/>
      <color rgb="FFFF0000"/>
      <name val="Calibri"/>
      <family val="2"/>
      <scheme val="minor"/>
    </font>
    <font>
      <b/>
      <sz val="20"/>
      <color rgb="FF808080"/>
      <name val="Arial"/>
      <family val="2"/>
    </font>
    <font>
      <sz val="11"/>
      <color rgb="FF000000"/>
      <name val="Arial"/>
      <family val="2"/>
    </font>
    <font>
      <sz val="12"/>
      <color rgb="FF000000"/>
      <name val="Calibri"/>
      <family val="2"/>
      <scheme val="minor"/>
    </font>
    <font>
      <sz val="11"/>
      <color rgb="FF000000"/>
      <name val="Calibri"/>
      <family val="2"/>
      <scheme val="minor"/>
    </font>
    <font>
      <i/>
      <sz val="8"/>
      <color theme="0" tint="-0.499984740745262"/>
      <name val="Calibri"/>
      <family val="2"/>
      <scheme val="minor"/>
    </font>
    <font>
      <b/>
      <i/>
      <u/>
      <sz val="10"/>
      <color theme="1"/>
      <name val="Calibri"/>
      <family val="2"/>
      <scheme val="minor"/>
    </font>
    <font>
      <b/>
      <sz val="13"/>
      <color theme="1"/>
      <name val="Calibri"/>
      <family val="2"/>
      <scheme val="minor"/>
    </font>
    <font>
      <i/>
      <sz val="8"/>
      <color rgb="FFFF0000"/>
      <name val="Calibri"/>
      <family val="2"/>
      <scheme val="minor"/>
    </font>
    <font>
      <b/>
      <sz val="9"/>
      <color rgb="FFFF0000"/>
      <name val="Calibri"/>
      <family val="2"/>
      <scheme val="minor"/>
    </font>
    <font>
      <b/>
      <sz val="9"/>
      <color rgb="FF00B0F0"/>
      <name val="Calibri"/>
      <family val="2"/>
      <scheme val="minor"/>
    </font>
    <font>
      <b/>
      <i/>
      <u/>
      <sz val="9"/>
      <color theme="1"/>
      <name val="Calibri"/>
      <family val="2"/>
      <scheme val="minor"/>
    </font>
    <font>
      <b/>
      <sz val="10"/>
      <color rgb="FF000000"/>
      <name val="Arial"/>
      <family val="2"/>
    </font>
    <font>
      <sz val="10"/>
      <color rgb="FF000000"/>
      <name val="Arial"/>
      <family val="2"/>
    </font>
    <font>
      <sz val="10"/>
      <name val="Arial"/>
      <family val="2"/>
    </font>
    <font>
      <b/>
      <sz val="10"/>
      <name val="Calibri"/>
      <family val="2"/>
      <scheme val="minor"/>
    </font>
    <font>
      <b/>
      <sz val="14"/>
      <color theme="1"/>
      <name val="Calibri"/>
      <family val="2"/>
    </font>
    <font>
      <b/>
      <sz val="16"/>
      <color theme="1"/>
      <name val="Calibri"/>
      <family val="2"/>
      <scheme val="minor"/>
    </font>
    <font>
      <b/>
      <sz val="10"/>
      <color rgb="FF000000"/>
      <name val="Calibri"/>
      <family val="2"/>
    </font>
    <font>
      <sz val="10"/>
      <color rgb="FF000000"/>
      <name val="Calibri"/>
      <family val="2"/>
    </font>
    <font>
      <b/>
      <sz val="12"/>
      <color theme="4"/>
      <name val="Calibri"/>
      <family val="2"/>
      <scheme val="minor"/>
    </font>
    <font>
      <b/>
      <sz val="12"/>
      <color theme="1"/>
      <name val="Calibri"/>
      <family val="2"/>
      <scheme val="minor"/>
    </font>
    <font>
      <sz val="8"/>
      <color theme="8" tint="0.59999389629810485"/>
      <name val="Calibri"/>
      <family val="2"/>
      <scheme val="minor"/>
    </font>
    <font>
      <b/>
      <sz val="12"/>
      <color theme="8" tint="0.59999389629810485"/>
      <name val="Calibri"/>
      <family val="2"/>
      <scheme val="minor"/>
    </font>
    <font>
      <sz val="9"/>
      <color theme="8" tint="0.59999389629810485"/>
      <name val="Calibri"/>
      <family val="2"/>
      <scheme val="minor"/>
    </font>
    <font>
      <b/>
      <sz val="10"/>
      <color theme="8" tint="0.59999389629810485"/>
      <name val="Calibri"/>
      <family val="2"/>
      <scheme val="minor"/>
    </font>
    <font>
      <sz val="9"/>
      <color indexed="81"/>
      <name val="Tahoma"/>
      <family val="2"/>
    </font>
    <font>
      <i/>
      <sz val="11"/>
      <color theme="0"/>
      <name val="Calibri"/>
      <family val="2"/>
      <scheme val="minor"/>
    </font>
    <font>
      <sz val="9"/>
      <color theme="3" tint="0.59999389629810485"/>
      <name val="Calibri"/>
      <family val="2"/>
      <scheme val="minor"/>
    </font>
    <font>
      <sz val="8"/>
      <color theme="3" tint="0.59999389629810485"/>
      <name val="Calibri"/>
      <family val="2"/>
      <scheme val="minor"/>
    </font>
    <font>
      <sz val="11"/>
      <color theme="1"/>
      <name val="Calibri"/>
      <family val="2"/>
      <scheme val="minor"/>
    </font>
    <font>
      <b/>
      <u/>
      <sz val="11"/>
      <color theme="1"/>
      <name val="Calibri"/>
      <family val="2"/>
      <scheme val="minor"/>
    </font>
  </fonts>
  <fills count="18">
    <fill>
      <patternFill patternType="none"/>
    </fill>
    <fill>
      <patternFill patternType="gray125"/>
    </fill>
    <fill>
      <patternFill patternType="solid">
        <fgColor theme="7"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34998626667073579"/>
        <bgColor indexed="64"/>
      </patternFill>
    </fill>
    <fill>
      <patternFill patternType="solid">
        <fgColor rgb="FF00B0F0"/>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theme="4" tint="0.59999389629810485"/>
        <bgColor indexed="64"/>
      </patternFill>
    </fill>
    <fill>
      <patternFill patternType="solid">
        <fgColor rgb="FFFFFFCC"/>
        <bgColor indexed="64"/>
      </patternFill>
    </fill>
    <fill>
      <patternFill patternType="solid">
        <fgColor rgb="FFFFFF00"/>
        <bgColor indexed="64"/>
      </patternFill>
    </fill>
    <fill>
      <patternFill patternType="solid">
        <fgColor theme="0" tint="-0.14999847407452621"/>
        <bgColor indexed="64"/>
      </patternFill>
    </fill>
    <fill>
      <patternFill patternType="solid">
        <fgColor rgb="FFDBDBDB"/>
        <bgColor indexed="64"/>
      </patternFill>
    </fill>
    <fill>
      <patternFill patternType="solid">
        <fgColor theme="3" tint="0.749992370372631"/>
        <bgColor indexed="64"/>
      </patternFill>
    </fill>
    <fill>
      <patternFill patternType="solid">
        <fgColor theme="2" tint="-9.9978637043366805E-2"/>
        <bgColor indexed="64"/>
      </patternFill>
    </fill>
    <fill>
      <patternFill patternType="solid">
        <fgColor theme="4" tint="0.39997558519241921"/>
        <bgColor indexed="64"/>
      </patternFill>
    </fill>
    <fill>
      <patternFill patternType="solid">
        <fgColor theme="3" tint="0.59999389629810485"/>
        <bgColor indexed="64"/>
      </patternFill>
    </fill>
  </fills>
  <borders count="6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ck">
        <color indexed="64"/>
      </left>
      <right style="thick">
        <color indexed="64"/>
      </right>
      <top style="thick">
        <color indexed="64"/>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style="thin">
        <color theme="1"/>
      </right>
      <top/>
      <bottom style="thin">
        <color theme="1"/>
      </bottom>
      <diagonal/>
    </border>
    <border>
      <left style="thin">
        <color theme="1"/>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indexed="64"/>
      </left>
      <right style="thin">
        <color indexed="64"/>
      </right>
      <top/>
      <bottom/>
      <diagonal/>
    </border>
    <border>
      <left style="thin">
        <color theme="1"/>
      </left>
      <right style="thin">
        <color theme="1"/>
      </right>
      <top style="thin">
        <color theme="1"/>
      </top>
      <bottom style="thin">
        <color indexed="64"/>
      </bottom>
      <diagonal/>
    </border>
  </borders>
  <cellStyleXfs count="3">
    <xf numFmtId="0" fontId="0" fillId="0" borderId="0"/>
    <xf numFmtId="0" fontId="15" fillId="0" borderId="0" applyNumberFormat="0" applyFill="0" applyBorder="0" applyAlignment="0" applyProtection="0"/>
    <xf numFmtId="43" fontId="58" fillId="0" borderId="0" applyFont="0" applyFill="0" applyBorder="0" applyAlignment="0" applyProtection="0"/>
  </cellStyleXfs>
  <cellXfs count="480">
    <xf numFmtId="0" fontId="0" fillId="0" borderId="0" xfId="0"/>
    <xf numFmtId="0" fontId="0" fillId="4" borderId="0" xfId="0" applyFill="1"/>
    <xf numFmtId="0" fontId="0" fillId="0" borderId="20" xfId="0" applyBorder="1"/>
    <xf numFmtId="0" fontId="0" fillId="0" borderId="21" xfId="0" applyBorder="1"/>
    <xf numFmtId="0" fontId="0" fillId="0" borderId="19" xfId="0" applyBorder="1"/>
    <xf numFmtId="0" fontId="0" fillId="0" borderId="25" xfId="0" applyBorder="1"/>
    <xf numFmtId="0" fontId="0" fillId="0" borderId="23" xfId="0" applyBorder="1"/>
    <xf numFmtId="0" fontId="0" fillId="0" borderId="24" xfId="0" applyBorder="1"/>
    <xf numFmtId="0" fontId="16" fillId="0" borderId="0" xfId="0" applyFont="1"/>
    <xf numFmtId="0" fontId="0" fillId="0" borderId="14" xfId="0" applyBorder="1"/>
    <xf numFmtId="0" fontId="6" fillId="0" borderId="0" xfId="0" applyFont="1"/>
    <xf numFmtId="0" fontId="0" fillId="0" borderId="0" xfId="0" applyAlignment="1">
      <alignment horizontal="right"/>
    </xf>
    <xf numFmtId="0" fontId="3" fillId="0" borderId="0" xfId="0" applyFont="1"/>
    <xf numFmtId="49" fontId="13" fillId="0" borderId="14" xfId="0" applyNumberFormat="1" applyFont="1" applyBorder="1" applyAlignment="1">
      <alignment vertical="top" shrinkToFit="1"/>
    </xf>
    <xf numFmtId="0" fontId="8" fillId="0" borderId="0" xfId="0" applyFont="1" applyAlignment="1">
      <alignment horizontal="left" vertical="center"/>
    </xf>
    <xf numFmtId="0" fontId="8" fillId="0" borderId="0" xfId="0" applyFont="1" applyAlignment="1">
      <alignment horizontal="right" vertical="center"/>
    </xf>
    <xf numFmtId="0" fontId="0" fillId="0" borderId="0" xfId="0" applyAlignment="1">
      <alignment vertical="center"/>
    </xf>
    <xf numFmtId="0" fontId="3" fillId="0" borderId="0" xfId="0" applyFont="1" applyAlignment="1">
      <alignment horizontal="left"/>
    </xf>
    <xf numFmtId="0" fontId="11" fillId="4" borderId="0" xfId="0" applyFont="1" applyFill="1"/>
    <xf numFmtId="0" fontId="0" fillId="4" borderId="0" xfId="0" applyFill="1" applyAlignment="1">
      <alignment horizontal="center"/>
    </xf>
    <xf numFmtId="0" fontId="13" fillId="0" borderId="0" xfId="0" applyFont="1"/>
    <xf numFmtId="0" fontId="9" fillId="0" borderId="0" xfId="0" applyFont="1" applyAlignment="1">
      <alignment vertical="center"/>
    </xf>
    <xf numFmtId="0" fontId="0" fillId="0" borderId="22" xfId="0" applyBorder="1"/>
    <xf numFmtId="0" fontId="13" fillId="0" borderId="0" xfId="0" applyFont="1" applyAlignment="1">
      <alignment horizontal="left"/>
    </xf>
    <xf numFmtId="0" fontId="14" fillId="0" borderId="0" xfId="0" applyFont="1"/>
    <xf numFmtId="0" fontId="2" fillId="0" borderId="20" xfId="0" applyFont="1" applyBorder="1"/>
    <xf numFmtId="0" fontId="0" fillId="4" borderId="20" xfId="0" applyFill="1" applyBorder="1"/>
    <xf numFmtId="0" fontId="0" fillId="4" borderId="14" xfId="0" applyFill="1" applyBorder="1"/>
    <xf numFmtId="0" fontId="1" fillId="0" borderId="20" xfId="0" applyFont="1" applyBorder="1"/>
    <xf numFmtId="0" fontId="3" fillId="4" borderId="0" xfId="0" applyFont="1" applyFill="1"/>
    <xf numFmtId="0" fontId="1" fillId="4" borderId="0" xfId="0" applyFont="1" applyFill="1"/>
    <xf numFmtId="0" fontId="9" fillId="0" borderId="0" xfId="0" applyFont="1"/>
    <xf numFmtId="0" fontId="20" fillId="0" borderId="0" xfId="0" applyFont="1" applyAlignment="1">
      <alignment horizontal="left"/>
    </xf>
    <xf numFmtId="0" fontId="21" fillId="0" borderId="0" xfId="0" applyFont="1" applyAlignment="1">
      <alignment horizontal="left"/>
    </xf>
    <xf numFmtId="164" fontId="6" fillId="0" borderId="0" xfId="0" applyNumberFormat="1" applyFont="1"/>
    <xf numFmtId="0" fontId="21" fillId="4" borderId="0" xfId="0" applyFont="1" applyFill="1" applyAlignment="1">
      <alignment vertical="center"/>
    </xf>
    <xf numFmtId="0" fontId="20" fillId="0" borderId="0" xfId="0" applyFont="1"/>
    <xf numFmtId="0" fontId="24" fillId="0" borderId="0" xfId="0" applyFont="1"/>
    <xf numFmtId="0" fontId="1" fillId="8" borderId="13" xfId="0" applyFont="1" applyFill="1" applyBorder="1"/>
    <xf numFmtId="0" fontId="0" fillId="0" borderId="13" xfId="0" applyBorder="1"/>
    <xf numFmtId="14" fontId="0" fillId="0" borderId="13" xfId="0" applyNumberFormat="1" applyBorder="1" applyAlignment="1">
      <alignment horizontal="center"/>
    </xf>
    <xf numFmtId="0" fontId="1" fillId="8" borderId="13" xfId="0" applyFont="1" applyFill="1" applyBorder="1" applyAlignment="1">
      <alignment horizontal="center"/>
    </xf>
    <xf numFmtId="0" fontId="0" fillId="0" borderId="13" xfId="0" applyBorder="1" applyAlignment="1">
      <alignment horizontal="center"/>
    </xf>
    <xf numFmtId="0" fontId="13" fillId="0" borderId="0" xfId="0" applyFont="1" applyAlignment="1">
      <alignment horizontal="center"/>
    </xf>
    <xf numFmtId="0" fontId="11" fillId="0" borderId="0" xfId="0" applyFont="1"/>
    <xf numFmtId="167" fontId="6" fillId="0" borderId="0" xfId="0" applyNumberFormat="1" applyFont="1" applyAlignment="1">
      <alignment vertical="center"/>
    </xf>
    <xf numFmtId="167" fontId="6" fillId="0" borderId="0" xfId="0" applyNumberFormat="1" applyFont="1"/>
    <xf numFmtId="167" fontId="21" fillId="0" borderId="0" xfId="0" applyNumberFormat="1" applyFont="1" applyAlignment="1">
      <alignment horizontal="left" vertical="center"/>
    </xf>
    <xf numFmtId="167" fontId="21" fillId="0" borderId="0" xfId="0" applyNumberFormat="1" applyFont="1"/>
    <xf numFmtId="0" fontId="6" fillId="0" borderId="0" xfId="0" applyFont="1" applyAlignment="1">
      <alignment wrapText="1"/>
    </xf>
    <xf numFmtId="0" fontId="0" fillId="0" borderId="0" xfId="0" applyAlignment="1">
      <alignment horizontal="left" vertical="center"/>
    </xf>
    <xf numFmtId="0" fontId="5" fillId="2" borderId="0" xfId="0" applyFont="1" applyFill="1" applyAlignment="1" applyProtection="1">
      <alignment horizontal="center" vertical="center"/>
      <protection locked="0"/>
    </xf>
    <xf numFmtId="0" fontId="9" fillId="0" borderId="0" xfId="0" applyFont="1" applyAlignment="1">
      <alignment wrapText="1"/>
    </xf>
    <xf numFmtId="0" fontId="30" fillId="0" borderId="0" xfId="0" applyFont="1" applyAlignment="1">
      <alignment vertical="center"/>
    </xf>
    <xf numFmtId="0" fontId="9" fillId="0" borderId="0" xfId="0" applyFont="1" applyAlignment="1">
      <alignment vertical="center" shrinkToFit="1"/>
    </xf>
    <xf numFmtId="0" fontId="9" fillId="0" borderId="0" xfId="0" applyFont="1" applyAlignment="1">
      <alignment horizontal="center"/>
    </xf>
    <xf numFmtId="0" fontId="11" fillId="0" borderId="23" xfId="0" applyFont="1" applyBorder="1"/>
    <xf numFmtId="0" fontId="9" fillId="0" borderId="20" xfId="0" applyFont="1" applyBorder="1"/>
    <xf numFmtId="0" fontId="0" fillId="0" borderId="19" xfId="0" applyBorder="1" applyAlignment="1">
      <alignment horizontal="right"/>
    </xf>
    <xf numFmtId="0" fontId="13" fillId="0" borderId="25" xfId="0" applyFont="1" applyBorder="1" applyAlignment="1">
      <alignment horizontal="center"/>
    </xf>
    <xf numFmtId="0" fontId="0" fillId="0" borderId="14" xfId="0" applyBorder="1" applyAlignment="1">
      <alignment horizontal="center"/>
    </xf>
    <xf numFmtId="0" fontId="19" fillId="0" borderId="14" xfId="0" applyFont="1" applyBorder="1" applyAlignment="1">
      <alignment horizontal="center" vertical="top"/>
    </xf>
    <xf numFmtId="0" fontId="19" fillId="0" borderId="14" xfId="0" applyFont="1" applyBorder="1" applyAlignment="1">
      <alignment horizontal="center"/>
    </xf>
    <xf numFmtId="0" fontId="13" fillId="0" borderId="19" xfId="0" applyFont="1" applyBorder="1" applyAlignment="1">
      <alignment horizontal="center"/>
    </xf>
    <xf numFmtId="0" fontId="7" fillId="0" borderId="20" xfId="0" applyFont="1" applyBorder="1"/>
    <xf numFmtId="0" fontId="7" fillId="0" borderId="22" xfId="0" applyFont="1" applyBorder="1"/>
    <xf numFmtId="0" fontId="4" fillId="0" borderId="23" xfId="0" applyFont="1" applyBorder="1"/>
    <xf numFmtId="0" fontId="8" fillId="0" borderId="20" xfId="0" applyFont="1" applyBorder="1" applyAlignment="1">
      <alignment horizontal="left" vertical="center" wrapText="1"/>
    </xf>
    <xf numFmtId="0" fontId="9" fillId="0" borderId="20" xfId="0" applyFont="1" applyBorder="1" applyAlignment="1">
      <alignment horizontal="left" vertical="center"/>
    </xf>
    <xf numFmtId="0" fontId="9" fillId="0" borderId="20" xfId="0" applyFont="1" applyBorder="1" applyAlignment="1">
      <alignment horizontal="left"/>
    </xf>
    <xf numFmtId="0" fontId="9" fillId="0" borderId="21" xfId="0" applyFont="1" applyBorder="1"/>
    <xf numFmtId="0" fontId="11" fillId="0" borderId="19" xfId="0" applyFont="1" applyBorder="1" applyAlignment="1">
      <alignment vertical="center" shrinkToFit="1"/>
    </xf>
    <xf numFmtId="0" fontId="21" fillId="0" borderId="19" xfId="0" applyFont="1" applyBorder="1" applyAlignment="1">
      <alignment horizontal="left"/>
    </xf>
    <xf numFmtId="0" fontId="0" fillId="0" borderId="19" xfId="0" applyBorder="1" applyAlignment="1">
      <alignment vertical="center"/>
    </xf>
    <xf numFmtId="0" fontId="11" fillId="0" borderId="19" xfId="0" applyFont="1" applyBorder="1" applyAlignment="1">
      <alignment horizontal="center" vertical="center" shrinkToFit="1"/>
    </xf>
    <xf numFmtId="167" fontId="6" fillId="0" borderId="19" xfId="0" applyNumberFormat="1" applyFont="1" applyBorder="1" applyAlignment="1">
      <alignment horizontal="right"/>
    </xf>
    <xf numFmtId="167" fontId="6" fillId="0" borderId="0" xfId="0" applyNumberFormat="1" applyFont="1" applyAlignment="1">
      <alignment horizontal="right" vertical="center"/>
    </xf>
    <xf numFmtId="0" fontId="9" fillId="0" borderId="0" xfId="0" applyFont="1" applyAlignment="1">
      <alignment horizontal="left" vertical="center"/>
    </xf>
    <xf numFmtId="0" fontId="9" fillId="0" borderId="0" xfId="0" applyFont="1" applyAlignment="1">
      <alignment horizontal="center" vertical="center"/>
    </xf>
    <xf numFmtId="167" fontId="9" fillId="0" borderId="0" xfId="0" applyNumberFormat="1" applyFont="1" applyAlignment="1">
      <alignment horizontal="right" vertical="center"/>
    </xf>
    <xf numFmtId="0" fontId="17" fillId="0" borderId="0" xfId="0" applyFont="1" applyAlignment="1">
      <alignment horizontal="right" vertical="center"/>
    </xf>
    <xf numFmtId="0" fontId="0" fillId="0" borderId="0" xfId="0" applyAlignment="1">
      <alignment horizontal="center"/>
    </xf>
    <xf numFmtId="0" fontId="9" fillId="0" borderId="19" xfId="0" applyFont="1" applyBorder="1" applyAlignment="1">
      <alignment horizontal="center"/>
    </xf>
    <xf numFmtId="0" fontId="11" fillId="0" borderId="0" xfId="0" applyFont="1" applyAlignment="1">
      <alignment vertical="center" shrinkToFit="1"/>
    </xf>
    <xf numFmtId="0" fontId="6" fillId="0" borderId="0" xfId="0" applyFont="1" applyAlignment="1">
      <alignment horizontal="center"/>
    </xf>
    <xf numFmtId="168" fontId="9" fillId="0" borderId="14" xfId="0" applyNumberFormat="1" applyFont="1" applyBorder="1" applyAlignment="1">
      <alignment horizontal="center"/>
    </xf>
    <xf numFmtId="14" fontId="19" fillId="0" borderId="14" xfId="0" applyNumberFormat="1" applyFont="1" applyBorder="1" applyAlignment="1">
      <alignment horizontal="center"/>
    </xf>
    <xf numFmtId="14" fontId="19" fillId="0" borderId="0" xfId="0" applyNumberFormat="1" applyFont="1" applyAlignment="1">
      <alignment horizontal="center"/>
    </xf>
    <xf numFmtId="0" fontId="11" fillId="0" borderId="0" xfId="0" applyFont="1" applyAlignment="1">
      <alignment horizontal="left" vertical="center" shrinkToFit="1"/>
    </xf>
    <xf numFmtId="0" fontId="11" fillId="0" borderId="17" xfId="0" applyFont="1" applyBorder="1" applyAlignment="1">
      <alignment horizontal="left" vertical="center" shrinkToFit="1"/>
    </xf>
    <xf numFmtId="0" fontId="11" fillId="0" borderId="0" xfId="0" applyFont="1" applyAlignment="1">
      <alignment horizontal="center" vertical="center" shrinkToFit="1"/>
    </xf>
    <xf numFmtId="0" fontId="9" fillId="0" borderId="0" xfId="0" applyFont="1" applyAlignment="1">
      <alignment horizontal="left" vertical="top"/>
    </xf>
    <xf numFmtId="0" fontId="6" fillId="0" borderId="0" xfId="0" applyFont="1" applyAlignment="1">
      <alignment horizontal="center" vertical="top"/>
    </xf>
    <xf numFmtId="0" fontId="33" fillId="0" borderId="0" xfId="0" applyFont="1"/>
    <xf numFmtId="0" fontId="19" fillId="0" borderId="14" xfId="0" applyFont="1" applyBorder="1" applyAlignment="1" applyProtection="1">
      <alignment horizontal="center" vertical="center" wrapText="1"/>
      <protection locked="0"/>
    </xf>
    <xf numFmtId="166" fontId="9" fillId="0" borderId="19" xfId="0" applyNumberFormat="1" applyFont="1" applyBorder="1" applyAlignment="1">
      <alignment horizontal="center" vertical="center"/>
    </xf>
    <xf numFmtId="0" fontId="17" fillId="0" borderId="20" xfId="0" applyFont="1" applyBorder="1" applyAlignment="1">
      <alignment horizontal="right"/>
    </xf>
    <xf numFmtId="0" fontId="35" fillId="0" borderId="0" xfId="0" applyFont="1" applyAlignment="1">
      <alignment vertical="center"/>
    </xf>
    <xf numFmtId="0" fontId="35" fillId="0" borderId="23" xfId="0" applyFont="1" applyBorder="1"/>
    <xf numFmtId="0" fontId="9" fillId="0" borderId="20" xfId="0" applyFont="1" applyBorder="1" applyAlignment="1">
      <alignment vertical="center"/>
    </xf>
    <xf numFmtId="0" fontId="6" fillId="0" borderId="20" xfId="0" applyFont="1" applyBorder="1"/>
    <xf numFmtId="0" fontId="0" fillId="0" borderId="14" xfId="0" applyBorder="1" applyAlignment="1">
      <alignment horizontal="left" vertical="center"/>
    </xf>
    <xf numFmtId="0" fontId="21" fillId="0" borderId="0" xfId="0" applyFont="1"/>
    <xf numFmtId="49" fontId="9" fillId="0" borderId="23" xfId="0" applyNumberFormat="1" applyFont="1" applyBorder="1" applyAlignment="1">
      <alignment vertical="center" shrinkToFit="1"/>
    </xf>
    <xf numFmtId="0" fontId="36" fillId="0" borderId="0" xfId="0" applyFont="1" applyAlignment="1">
      <alignment vertical="center"/>
    </xf>
    <xf numFmtId="0" fontId="30" fillId="0" borderId="20" xfId="0" applyFont="1" applyBorder="1" applyAlignment="1">
      <alignment vertical="center"/>
    </xf>
    <xf numFmtId="0" fontId="31" fillId="0" borderId="20" xfId="0" applyFont="1" applyBorder="1" applyAlignment="1">
      <alignment vertical="center"/>
    </xf>
    <xf numFmtId="0" fontId="32" fillId="0" borderId="20" xfId="0" applyFont="1" applyBorder="1" applyAlignment="1">
      <alignment vertical="center"/>
    </xf>
    <xf numFmtId="0" fontId="30" fillId="0" borderId="21" xfId="0" applyFont="1" applyBorder="1" applyAlignment="1">
      <alignment vertical="center"/>
    </xf>
    <xf numFmtId="0" fontId="9" fillId="0" borderId="0" xfId="0" applyFont="1" applyAlignment="1">
      <alignment horizontal="left"/>
    </xf>
    <xf numFmtId="0" fontId="0" fillId="2" borderId="4" xfId="0" applyFill="1" applyBorder="1" applyProtection="1">
      <protection locked="0"/>
    </xf>
    <xf numFmtId="0" fontId="1" fillId="2" borderId="0" xfId="0" applyFont="1" applyFill="1" applyProtection="1">
      <protection locked="0"/>
    </xf>
    <xf numFmtId="0" fontId="0" fillId="2" borderId="0" xfId="0" applyFill="1" applyProtection="1">
      <protection locked="0"/>
    </xf>
    <xf numFmtId="14" fontId="0" fillId="2" borderId="0" xfId="0" applyNumberFormat="1" applyFill="1" applyProtection="1">
      <protection locked="0"/>
    </xf>
    <xf numFmtId="0" fontId="0" fillId="2" borderId="5" xfId="0" applyFill="1" applyBorder="1" applyProtection="1">
      <protection locked="0"/>
    </xf>
    <xf numFmtId="0" fontId="1" fillId="2" borderId="0" xfId="0" applyFont="1" applyFill="1" applyAlignment="1" applyProtection="1">
      <alignment vertical="center"/>
      <protection locked="0"/>
    </xf>
    <xf numFmtId="0" fontId="9" fillId="2" borderId="0" xfId="0" applyFont="1" applyFill="1" applyAlignment="1" applyProtection="1">
      <alignment horizontal="center"/>
      <protection locked="0"/>
    </xf>
    <xf numFmtId="0" fontId="9" fillId="2" borderId="1" xfId="0" applyFont="1" applyFill="1" applyBorder="1" applyProtection="1">
      <protection locked="0"/>
    </xf>
    <xf numFmtId="0" fontId="3" fillId="2" borderId="2" xfId="0" applyFont="1" applyFill="1" applyBorder="1" applyProtection="1">
      <protection locked="0"/>
    </xf>
    <xf numFmtId="0" fontId="0" fillId="2" borderId="2" xfId="0" applyFill="1" applyBorder="1" applyProtection="1">
      <protection locked="0"/>
    </xf>
    <xf numFmtId="0" fontId="0" fillId="2" borderId="3" xfId="0" applyFill="1" applyBorder="1" applyProtection="1">
      <protection locked="0"/>
    </xf>
    <xf numFmtId="0" fontId="0" fillId="0" borderId="19" xfId="0" applyBorder="1" applyAlignment="1">
      <alignment horizontal="left" vertical="center"/>
    </xf>
    <xf numFmtId="0" fontId="0" fillId="0" borderId="25" xfId="0" applyBorder="1" applyAlignment="1">
      <alignment horizontal="left" vertical="center"/>
    </xf>
    <xf numFmtId="0" fontId="6" fillId="2" borderId="49" xfId="0" applyFont="1" applyFill="1" applyBorder="1" applyAlignment="1" applyProtection="1">
      <alignment vertical="center"/>
      <protection locked="0"/>
    </xf>
    <xf numFmtId="0" fontId="6" fillId="2" borderId="19" xfId="0" applyFont="1" applyFill="1" applyBorder="1" applyAlignment="1" applyProtection="1">
      <alignment vertical="center"/>
      <protection locked="0"/>
    </xf>
    <xf numFmtId="0" fontId="6" fillId="2" borderId="50" xfId="0" applyFont="1" applyFill="1" applyBorder="1" applyAlignment="1" applyProtection="1">
      <alignment vertical="center"/>
      <protection locked="0"/>
    </xf>
    <xf numFmtId="0" fontId="37" fillId="0" borderId="0" xfId="0" applyFont="1"/>
    <xf numFmtId="0" fontId="38" fillId="0" borderId="0" xfId="0" applyFont="1"/>
    <xf numFmtId="0" fontId="34" fillId="0" borderId="22" xfId="0" applyFont="1" applyBorder="1"/>
    <xf numFmtId="0" fontId="34" fillId="0" borderId="22" xfId="0" applyFont="1" applyBorder="1" applyAlignment="1">
      <alignment horizontal="left"/>
    </xf>
    <xf numFmtId="2" fontId="9" fillId="0" borderId="53" xfId="0" applyNumberFormat="1" applyFont="1" applyBorder="1" applyAlignment="1">
      <alignment horizontal="center" vertical="center"/>
    </xf>
    <xf numFmtId="0" fontId="9" fillId="0" borderId="53" xfId="0" applyFont="1" applyBorder="1" applyAlignment="1">
      <alignment horizontal="center" vertical="center"/>
    </xf>
    <xf numFmtId="0" fontId="40" fillId="13" borderId="13" xfId="0" applyFont="1" applyFill="1" applyBorder="1" applyAlignment="1">
      <alignment horizontal="center" vertical="center"/>
    </xf>
    <xf numFmtId="0" fontId="41" fillId="13" borderId="13" xfId="0" applyFont="1" applyFill="1" applyBorder="1" applyAlignment="1">
      <alignment horizontal="center" vertical="center"/>
    </xf>
    <xf numFmtId="2" fontId="41" fillId="11" borderId="13" xfId="0" applyNumberFormat="1" applyFont="1" applyFill="1" applyBorder="1" applyAlignment="1">
      <alignment horizontal="center" vertical="center"/>
    </xf>
    <xf numFmtId="0" fontId="41" fillId="0" borderId="13" xfId="0" applyFont="1" applyBorder="1" applyAlignment="1">
      <alignment horizontal="center" vertical="center"/>
    </xf>
    <xf numFmtId="0" fontId="40" fillId="0" borderId="13" xfId="0" applyFont="1" applyBorder="1" applyAlignment="1">
      <alignment horizontal="center" vertical="center"/>
    </xf>
    <xf numFmtId="0" fontId="1" fillId="0" borderId="0" xfId="0" applyFont="1"/>
    <xf numFmtId="0" fontId="0" fillId="0" borderId="0" xfId="0" applyAlignment="1">
      <alignment horizontal="center" vertical="center"/>
    </xf>
    <xf numFmtId="0" fontId="1" fillId="9" borderId="13" xfId="0" applyFont="1" applyFill="1" applyBorder="1" applyAlignment="1">
      <alignment horizontal="center" vertical="center" wrapText="1"/>
    </xf>
    <xf numFmtId="0" fontId="1" fillId="14" borderId="26" xfId="0" applyFont="1" applyFill="1" applyBorder="1" applyAlignment="1">
      <alignment horizontal="center" vertical="center" wrapText="1"/>
    </xf>
    <xf numFmtId="0" fontId="25" fillId="12" borderId="53" xfId="0" applyFont="1" applyFill="1" applyBorder="1" applyAlignment="1">
      <alignment horizontal="center" vertical="center"/>
    </xf>
    <xf numFmtId="1" fontId="13" fillId="12" borderId="53" xfId="0" applyNumberFormat="1" applyFont="1" applyFill="1" applyBorder="1" applyAlignment="1">
      <alignment horizontal="center" vertical="center"/>
    </xf>
    <xf numFmtId="166" fontId="13" fillId="12" borderId="53" xfId="0" applyNumberFormat="1" applyFont="1" applyFill="1" applyBorder="1" applyAlignment="1">
      <alignment horizontal="center" vertical="center"/>
    </xf>
    <xf numFmtId="0" fontId="13" fillId="12" borderId="53" xfId="0" applyFont="1" applyFill="1" applyBorder="1" applyAlignment="1">
      <alignment horizontal="center" vertical="center"/>
    </xf>
    <xf numFmtId="0" fontId="13" fillId="12" borderId="54" xfId="0" applyFont="1" applyFill="1" applyBorder="1" applyAlignment="1">
      <alignment horizontal="center" vertical="center" wrapText="1"/>
    </xf>
    <xf numFmtId="0" fontId="25" fillId="0" borderId="53" xfId="0" applyFont="1" applyBorder="1" applyAlignment="1">
      <alignment horizontal="center" vertical="center"/>
    </xf>
    <xf numFmtId="1" fontId="13" fillId="0" borderId="53" xfId="0" applyNumberFormat="1" applyFont="1" applyBorder="1" applyAlignment="1">
      <alignment horizontal="center" vertical="center"/>
    </xf>
    <xf numFmtId="166" fontId="13" fillId="0" borderId="53" xfId="0" applyNumberFormat="1" applyFont="1" applyBorder="1" applyAlignment="1">
      <alignment horizontal="center" vertical="center"/>
    </xf>
    <xf numFmtId="0" fontId="13" fillId="0" borderId="53" xfId="0" applyFont="1" applyBorder="1" applyAlignment="1">
      <alignment horizontal="center" vertical="center"/>
    </xf>
    <xf numFmtId="0" fontId="43" fillId="0" borderId="53" xfId="0" applyFont="1" applyBorder="1" applyAlignment="1">
      <alignment horizontal="center" vertical="center"/>
    </xf>
    <xf numFmtId="0" fontId="25" fillId="15" borderId="53" xfId="0" applyFont="1" applyFill="1" applyBorder="1" applyAlignment="1">
      <alignment horizontal="center" vertical="center"/>
    </xf>
    <xf numFmtId="2" fontId="13" fillId="15" borderId="53" xfId="0" applyNumberFormat="1" applyFont="1" applyFill="1" applyBorder="1" applyAlignment="1">
      <alignment horizontal="left" vertical="center"/>
    </xf>
    <xf numFmtId="1" fontId="13" fillId="15" borderId="53" xfId="0" applyNumberFormat="1" applyFont="1" applyFill="1" applyBorder="1" applyAlignment="1">
      <alignment horizontal="center" vertical="center"/>
    </xf>
    <xf numFmtId="166" fontId="13" fillId="15" borderId="53" xfId="0" applyNumberFormat="1" applyFont="1" applyFill="1" applyBorder="1" applyAlignment="1">
      <alignment horizontal="center" vertical="center"/>
    </xf>
    <xf numFmtId="0" fontId="13" fillId="15" borderId="53" xfId="0" applyFont="1" applyFill="1" applyBorder="1" applyAlignment="1">
      <alignment horizontal="center" vertical="center"/>
    </xf>
    <xf numFmtId="2" fontId="13" fillId="0" borderId="53" xfId="0" applyNumberFormat="1" applyFont="1" applyBorder="1" applyAlignment="1">
      <alignment horizontal="left" vertical="center"/>
    </xf>
    <xf numFmtId="0" fontId="13" fillId="0" borderId="55" xfId="0" applyFont="1" applyBorder="1" applyAlignment="1">
      <alignment horizontal="left" vertical="center"/>
    </xf>
    <xf numFmtId="1" fontId="13" fillId="0" borderId="55" xfId="0" applyNumberFormat="1" applyFont="1" applyBorder="1" applyAlignment="1">
      <alignment horizontal="center" vertical="center"/>
    </xf>
    <xf numFmtId="0" fontId="13" fillId="0" borderId="55" xfId="0" applyFont="1" applyBorder="1" applyAlignment="1">
      <alignment horizontal="center" vertical="center"/>
    </xf>
    <xf numFmtId="0" fontId="1" fillId="14" borderId="15" xfId="0" applyFont="1" applyFill="1" applyBorder="1" applyAlignment="1">
      <alignment horizontal="center" vertical="center" wrapText="1"/>
    </xf>
    <xf numFmtId="0" fontId="1" fillId="14" borderId="13" xfId="0" applyFont="1" applyFill="1" applyBorder="1" applyAlignment="1">
      <alignment horizontal="center" vertical="center"/>
    </xf>
    <xf numFmtId="0" fontId="1" fillId="10" borderId="13" xfId="0" applyFont="1" applyFill="1" applyBorder="1" applyAlignment="1">
      <alignment horizontal="center" vertical="center"/>
    </xf>
    <xf numFmtId="0" fontId="42" fillId="12" borderId="13" xfId="0" applyFont="1" applyFill="1" applyBorder="1" applyAlignment="1">
      <alignment horizontal="center" vertical="center"/>
    </xf>
    <xf numFmtId="0" fontId="46" fillId="10" borderId="13" xfId="0" applyFont="1" applyFill="1" applyBorder="1" applyAlignment="1">
      <alignment horizontal="center" vertical="center"/>
    </xf>
    <xf numFmtId="0" fontId="46" fillId="13" borderId="13" xfId="0" applyFont="1" applyFill="1" applyBorder="1" applyAlignment="1">
      <alignment horizontal="center" vertical="center"/>
    </xf>
    <xf numFmtId="0" fontId="47" fillId="13" borderId="13" xfId="0" applyFont="1" applyFill="1" applyBorder="1" applyAlignment="1">
      <alignment horizontal="left" vertical="center"/>
    </xf>
    <xf numFmtId="0" fontId="47" fillId="13" borderId="13" xfId="0" applyFont="1" applyFill="1" applyBorder="1" applyAlignment="1">
      <alignment horizontal="center" vertical="center"/>
    </xf>
    <xf numFmtId="0" fontId="46" fillId="0" borderId="13" xfId="0" applyFont="1" applyBorder="1" applyAlignment="1">
      <alignment horizontal="center" vertical="center"/>
    </xf>
    <xf numFmtId="0" fontId="47" fillId="0" borderId="13" xfId="0" applyFont="1" applyBorder="1" applyAlignment="1">
      <alignment horizontal="left" vertical="center"/>
    </xf>
    <xf numFmtId="0" fontId="47" fillId="0" borderId="13" xfId="0" applyFont="1" applyBorder="1" applyAlignment="1">
      <alignment horizontal="center" vertical="center"/>
    </xf>
    <xf numFmtId="0" fontId="46" fillId="12" borderId="13" xfId="0" applyFont="1" applyFill="1" applyBorder="1" applyAlignment="1">
      <alignment horizontal="center" vertical="center"/>
    </xf>
    <xf numFmtId="0" fontId="47" fillId="12" borderId="13" xfId="0" applyFont="1" applyFill="1" applyBorder="1" applyAlignment="1">
      <alignment horizontal="left" vertical="center"/>
    </xf>
    <xf numFmtId="0" fontId="47" fillId="12" borderId="13" xfId="0" applyFont="1" applyFill="1" applyBorder="1" applyAlignment="1">
      <alignment horizontal="center" vertical="center"/>
    </xf>
    <xf numFmtId="0" fontId="6" fillId="0" borderId="14" xfId="0" applyFont="1" applyBorder="1"/>
    <xf numFmtId="0" fontId="1" fillId="16" borderId="13" xfId="0" applyFont="1" applyFill="1" applyBorder="1" applyAlignment="1">
      <alignment horizontal="center" vertical="center" wrapText="1"/>
    </xf>
    <xf numFmtId="0" fontId="1" fillId="0" borderId="0" xfId="0" applyFont="1" applyAlignment="1">
      <alignment vertical="center" wrapText="1"/>
    </xf>
    <xf numFmtId="0" fontId="0" fillId="0" borderId="0" xfId="0" applyAlignment="1">
      <alignment vertical="center" wrapText="1"/>
    </xf>
    <xf numFmtId="0" fontId="42" fillId="0" borderId="13" xfId="0" applyFont="1" applyBorder="1" applyAlignment="1">
      <alignment horizontal="center" vertical="center"/>
    </xf>
    <xf numFmtId="2" fontId="41" fillId="0" borderId="13" xfId="0" applyNumberFormat="1" applyFont="1" applyBorder="1" applyAlignment="1">
      <alignment horizontal="center" vertical="center"/>
    </xf>
    <xf numFmtId="2" fontId="42" fillId="0" borderId="13" xfId="0" applyNumberFormat="1" applyFont="1" applyBorder="1" applyAlignment="1">
      <alignment horizontal="center" vertical="center"/>
    </xf>
    <xf numFmtId="0" fontId="40" fillId="12" borderId="13" xfId="0" applyFont="1" applyFill="1" applyBorder="1" applyAlignment="1">
      <alignment horizontal="center" vertical="center"/>
    </xf>
    <xf numFmtId="0" fontId="41" fillId="12" borderId="13" xfId="0" applyFont="1" applyFill="1" applyBorder="1" applyAlignment="1">
      <alignment horizontal="center" vertical="center"/>
    </xf>
    <xf numFmtId="2" fontId="41" fillId="12" borderId="13" xfId="0" applyNumberFormat="1" applyFont="1" applyFill="1" applyBorder="1" applyAlignment="1">
      <alignment horizontal="center" vertical="center"/>
    </xf>
    <xf numFmtId="2" fontId="42" fillId="12" borderId="13" xfId="0" applyNumberFormat="1" applyFont="1" applyFill="1" applyBorder="1" applyAlignment="1">
      <alignment horizontal="center" vertical="center"/>
    </xf>
    <xf numFmtId="0" fontId="25" fillId="12" borderId="60" xfId="0" applyFont="1" applyFill="1" applyBorder="1" applyAlignment="1">
      <alignment horizontal="center" vertical="center"/>
    </xf>
    <xf numFmtId="0" fontId="13" fillId="12" borderId="60" xfId="0" applyFont="1" applyFill="1" applyBorder="1" applyAlignment="1">
      <alignment horizontal="center" vertical="center"/>
    </xf>
    <xf numFmtId="1" fontId="13" fillId="12" borderId="60" xfId="0" applyNumberFormat="1" applyFont="1" applyFill="1" applyBorder="1" applyAlignment="1">
      <alignment horizontal="center" vertical="center"/>
    </xf>
    <xf numFmtId="166" fontId="13" fillId="12" borderId="60" xfId="0" applyNumberFormat="1" applyFont="1" applyFill="1" applyBorder="1" applyAlignment="1">
      <alignment horizontal="center" vertical="center"/>
    </xf>
    <xf numFmtId="0" fontId="9" fillId="0" borderId="60" xfId="0" applyFont="1" applyBorder="1" applyAlignment="1">
      <alignment horizontal="center" vertical="center"/>
    </xf>
    <xf numFmtId="2" fontId="13" fillId="12" borderId="53" xfId="0" applyNumberFormat="1" applyFont="1" applyFill="1" applyBorder="1" applyAlignment="1">
      <alignment horizontal="center" vertical="center" wrapText="1"/>
    </xf>
    <xf numFmtId="2" fontId="13" fillId="0" borderId="53" xfId="0" applyNumberFormat="1" applyFont="1" applyBorder="1" applyAlignment="1">
      <alignment horizontal="center" vertical="center" wrapText="1"/>
    </xf>
    <xf numFmtId="0" fontId="13" fillId="0" borderId="53" xfId="0" applyFont="1" applyBorder="1" applyAlignment="1">
      <alignment horizontal="center" vertical="center" wrapText="1"/>
    </xf>
    <xf numFmtId="0" fontId="13" fillId="12" borderId="60" xfId="0" applyFont="1" applyFill="1" applyBorder="1" applyAlignment="1">
      <alignment horizontal="center" vertical="center" wrapText="1"/>
    </xf>
    <xf numFmtId="0" fontId="0" fillId="0" borderId="0" xfId="0" applyAlignment="1">
      <alignment wrapText="1"/>
    </xf>
    <xf numFmtId="0" fontId="9" fillId="17" borderId="13" xfId="0" applyFont="1" applyFill="1" applyBorder="1" applyAlignment="1" applyProtection="1">
      <alignment horizontal="center" vertical="center"/>
      <protection locked="0"/>
    </xf>
    <xf numFmtId="0" fontId="9" fillId="17" borderId="13" xfId="0" applyFont="1" applyFill="1" applyBorder="1" applyAlignment="1">
      <alignment horizontal="center"/>
    </xf>
    <xf numFmtId="0" fontId="9" fillId="17" borderId="13" xfId="0" applyFont="1" applyFill="1" applyBorder="1" applyAlignment="1">
      <alignment horizontal="center" vertical="center"/>
    </xf>
    <xf numFmtId="0" fontId="9" fillId="17" borderId="13" xfId="0" applyFont="1" applyFill="1" applyBorder="1" applyAlignment="1">
      <alignment vertical="center" shrinkToFit="1"/>
    </xf>
    <xf numFmtId="164" fontId="9" fillId="17" borderId="13" xfId="0" applyNumberFormat="1" applyFont="1" applyFill="1" applyBorder="1" applyAlignment="1">
      <alignment horizontal="center"/>
    </xf>
    <xf numFmtId="0" fontId="27" fillId="0" borderId="20" xfId="0" applyFont="1" applyBorder="1"/>
    <xf numFmtId="0" fontId="27" fillId="0" borderId="0" xfId="0" applyFont="1"/>
    <xf numFmtId="0" fontId="9" fillId="0" borderId="14" xfId="0" applyFont="1" applyBorder="1"/>
    <xf numFmtId="0" fontId="6" fillId="0" borderId="0" xfId="0" applyFont="1" applyAlignment="1">
      <alignment horizontal="left"/>
    </xf>
    <xf numFmtId="164" fontId="9" fillId="0" borderId="0" xfId="0" applyNumberFormat="1" applyFont="1" applyAlignment="1">
      <alignment horizontal="center"/>
    </xf>
    <xf numFmtId="0" fontId="55" fillId="0" borderId="23" xfId="0" applyFont="1" applyBorder="1" applyAlignment="1">
      <alignment horizontal="center" vertical="center"/>
    </xf>
    <xf numFmtId="0" fontId="55" fillId="0" borderId="23" xfId="0" applyFont="1" applyBorder="1" applyAlignment="1">
      <alignment horizontal="left"/>
    </xf>
    <xf numFmtId="0" fontId="38" fillId="0" borderId="19" xfId="0" applyFont="1" applyBorder="1" applyAlignment="1">
      <alignment horizontal="left"/>
    </xf>
    <xf numFmtId="0" fontId="0" fillId="0" borderId="13" xfId="0" applyBorder="1" applyAlignment="1">
      <alignment wrapText="1"/>
    </xf>
    <xf numFmtId="0" fontId="0" fillId="0" borderId="13" xfId="0" applyBorder="1" applyAlignment="1">
      <alignment vertical="center"/>
    </xf>
    <xf numFmtId="14" fontId="0" fillId="0" borderId="13" xfId="0" applyNumberFormat="1" applyBorder="1" applyAlignment="1">
      <alignment horizontal="center" vertical="center"/>
    </xf>
    <xf numFmtId="49" fontId="38" fillId="0" borderId="19" xfId="0" applyNumberFormat="1" applyFont="1" applyBorder="1" applyAlignment="1">
      <alignment horizontal="left"/>
    </xf>
    <xf numFmtId="0" fontId="15" fillId="0" borderId="0" xfId="1" applyAlignment="1">
      <alignment horizontal="left"/>
    </xf>
    <xf numFmtId="0" fontId="0" fillId="0" borderId="4" xfId="0" applyBorder="1" applyAlignment="1" applyProtection="1">
      <alignment horizontal="left" vertical="top"/>
      <protection locked="0"/>
    </xf>
    <xf numFmtId="0" fontId="0" fillId="0" borderId="0" xfId="0" applyAlignment="1" applyProtection="1">
      <alignment horizontal="left" vertical="top"/>
      <protection locked="0"/>
    </xf>
    <xf numFmtId="0" fontId="0" fillId="0" borderId="5" xfId="0" applyBorder="1" applyAlignment="1" applyProtection="1">
      <alignment horizontal="left" vertical="top"/>
      <protection locked="0"/>
    </xf>
    <xf numFmtId="0" fontId="0" fillId="0" borderId="6" xfId="0" applyBorder="1" applyAlignment="1" applyProtection="1">
      <alignment horizontal="left" vertical="top"/>
      <protection locked="0"/>
    </xf>
    <xf numFmtId="0" fontId="0" fillId="0" borderId="7" xfId="0" applyBorder="1" applyAlignment="1" applyProtection="1">
      <alignment horizontal="left" vertical="top"/>
      <protection locked="0"/>
    </xf>
    <xf numFmtId="0" fontId="0" fillId="0" borderId="8" xfId="0" applyBorder="1" applyAlignment="1" applyProtection="1">
      <alignment horizontal="left" vertical="top"/>
      <protection locked="0"/>
    </xf>
    <xf numFmtId="170" fontId="50" fillId="7" borderId="16" xfId="2" applyNumberFormat="1" applyFont="1" applyFill="1" applyBorder="1" applyAlignment="1">
      <alignment horizontal="center" vertical="center"/>
    </xf>
    <xf numFmtId="170" fontId="50" fillId="7" borderId="17" xfId="2" applyNumberFormat="1" applyFont="1" applyFill="1" applyBorder="1" applyAlignment="1">
      <alignment horizontal="center" vertical="center"/>
    </xf>
    <xf numFmtId="170" fontId="50" fillId="7" borderId="18" xfId="2" applyNumberFormat="1" applyFont="1" applyFill="1" applyBorder="1" applyAlignment="1">
      <alignment horizontal="center" vertical="center"/>
    </xf>
    <xf numFmtId="0" fontId="27" fillId="0" borderId="0" xfId="0" applyFont="1" applyAlignment="1">
      <alignment horizontal="center"/>
    </xf>
    <xf numFmtId="0" fontId="11" fillId="0" borderId="0" xfId="0" applyFont="1" applyAlignment="1">
      <alignment horizontal="center"/>
    </xf>
    <xf numFmtId="167" fontId="6" fillId="0" borderId="0" xfId="0" applyNumberFormat="1" applyFont="1" applyAlignment="1">
      <alignment horizontal="right" vertical="center"/>
    </xf>
    <xf numFmtId="167" fontId="6" fillId="0" borderId="0" xfId="0" applyNumberFormat="1" applyFont="1" applyAlignment="1">
      <alignment horizontal="right"/>
    </xf>
    <xf numFmtId="0" fontId="11" fillId="0" borderId="19" xfId="0" applyFont="1" applyBorder="1" applyAlignment="1" applyProtection="1">
      <alignment horizontal="left" vertical="center" shrinkToFit="1"/>
      <protection locked="0"/>
    </xf>
    <xf numFmtId="0" fontId="9" fillId="0" borderId="20" xfId="0" applyFont="1" applyBorder="1" applyAlignment="1">
      <alignment horizontal="left"/>
    </xf>
    <xf numFmtId="0" fontId="9" fillId="0" borderId="0" xfId="0" applyFont="1" applyAlignment="1">
      <alignment horizontal="left"/>
    </xf>
    <xf numFmtId="0" fontId="19" fillId="0" borderId="19" xfId="0" applyFont="1" applyBorder="1" applyAlignment="1">
      <alignment horizontal="center"/>
    </xf>
    <xf numFmtId="0" fontId="9" fillId="17" borderId="16" xfId="0" applyFont="1" applyFill="1" applyBorder="1" applyAlignment="1" applyProtection="1">
      <alignment horizontal="left" vertical="center" shrinkToFit="1"/>
      <protection locked="0"/>
    </xf>
    <xf numFmtId="0" fontId="9" fillId="17" borderId="17" xfId="0" applyFont="1" applyFill="1" applyBorder="1" applyAlignment="1" applyProtection="1">
      <alignment horizontal="left" vertical="center" shrinkToFit="1"/>
      <protection locked="0"/>
    </xf>
    <xf numFmtId="0" fontId="9" fillId="17" borderId="18" xfId="0" applyFont="1" applyFill="1" applyBorder="1" applyAlignment="1" applyProtection="1">
      <alignment horizontal="left" vertical="center" shrinkToFit="1"/>
      <protection locked="0"/>
    </xf>
    <xf numFmtId="0" fontId="6" fillId="0" borderId="19" xfId="0" applyFont="1" applyBorder="1" applyAlignment="1">
      <alignment horizontal="center"/>
    </xf>
    <xf numFmtId="0" fontId="6" fillId="0" borderId="0" xfId="0" applyFont="1" applyAlignment="1">
      <alignment horizontal="center"/>
    </xf>
    <xf numFmtId="0" fontId="9" fillId="17" borderId="16" xfId="0" applyFont="1" applyFill="1" applyBorder="1" applyAlignment="1" applyProtection="1">
      <alignment horizontal="center" vertical="center"/>
      <protection locked="0"/>
    </xf>
    <xf numFmtId="0" fontId="9" fillId="17" borderId="17" xfId="0" applyFont="1" applyFill="1" applyBorder="1" applyAlignment="1" applyProtection="1">
      <alignment horizontal="center" vertical="center"/>
      <protection locked="0"/>
    </xf>
    <xf numFmtId="0" fontId="9" fillId="17" borderId="18" xfId="0" applyFont="1" applyFill="1" applyBorder="1" applyAlignment="1" applyProtection="1">
      <alignment horizontal="center" vertical="center"/>
      <protection locked="0"/>
    </xf>
    <xf numFmtId="166" fontId="9" fillId="0" borderId="0" xfId="0" applyNumberFormat="1" applyFont="1" applyAlignment="1">
      <alignment horizontal="center" vertical="center"/>
    </xf>
    <xf numFmtId="0" fontId="9" fillId="17" borderId="13" xfId="0" applyFont="1" applyFill="1" applyBorder="1" applyAlignment="1" applyProtection="1">
      <alignment horizontal="center" vertical="center" shrinkToFit="1"/>
      <protection locked="0"/>
    </xf>
    <xf numFmtId="0" fontId="9" fillId="17" borderId="13" xfId="0" applyFont="1" applyFill="1" applyBorder="1" applyAlignment="1" applyProtection="1">
      <alignment horizontal="center" vertical="center"/>
      <protection locked="0"/>
    </xf>
    <xf numFmtId="0" fontId="56" fillId="17" borderId="16" xfId="0" applyFont="1" applyFill="1" applyBorder="1" applyAlignment="1" applyProtection="1">
      <alignment horizontal="center" vertical="center"/>
      <protection locked="0"/>
    </xf>
    <xf numFmtId="0" fontId="56" fillId="17" borderId="17" xfId="0" applyFont="1" applyFill="1" applyBorder="1" applyAlignment="1" applyProtection="1">
      <alignment horizontal="center" vertical="center"/>
      <protection locked="0"/>
    </xf>
    <xf numFmtId="0" fontId="56" fillId="17" borderId="18" xfId="0" applyFont="1" applyFill="1" applyBorder="1" applyAlignment="1" applyProtection="1">
      <alignment horizontal="center" vertical="center"/>
      <protection locked="0"/>
    </xf>
    <xf numFmtId="169" fontId="21" fillId="0" borderId="0" xfId="0" applyNumberFormat="1" applyFont="1" applyAlignment="1">
      <alignment horizontal="right"/>
    </xf>
    <xf numFmtId="0" fontId="52" fillId="7" borderId="16" xfId="0" applyFont="1" applyFill="1" applyBorder="1" applyAlignment="1">
      <alignment horizontal="center" vertical="center"/>
    </xf>
    <xf numFmtId="0" fontId="52" fillId="7" borderId="17" xfId="0" applyFont="1" applyFill="1" applyBorder="1" applyAlignment="1">
      <alignment horizontal="center" vertical="center"/>
    </xf>
    <xf numFmtId="0" fontId="52" fillId="7" borderId="18" xfId="0" applyFont="1" applyFill="1" applyBorder="1" applyAlignment="1">
      <alignment horizontal="center" vertical="center"/>
    </xf>
    <xf numFmtId="0" fontId="2" fillId="0" borderId="7" xfId="0" applyFont="1" applyBorder="1" applyAlignment="1">
      <alignment horizontal="center"/>
    </xf>
    <xf numFmtId="0" fontId="11" fillId="0" borderId="0" xfId="0" applyFont="1" applyAlignment="1">
      <alignment horizontal="left" vertical="center"/>
    </xf>
    <xf numFmtId="0" fontId="11" fillId="0" borderId="14" xfId="0" applyFont="1" applyBorder="1" applyAlignment="1">
      <alignment horizontal="left" vertical="center"/>
    </xf>
    <xf numFmtId="0" fontId="51" fillId="7" borderId="16" xfId="0" applyFont="1" applyFill="1" applyBorder="1" applyAlignment="1">
      <alignment horizontal="center" vertical="center"/>
    </xf>
    <xf numFmtId="0" fontId="51" fillId="7" borderId="17" xfId="0" applyFont="1" applyFill="1" applyBorder="1" applyAlignment="1">
      <alignment horizontal="center" vertical="center"/>
    </xf>
    <xf numFmtId="0" fontId="51" fillId="7" borderId="18" xfId="0" applyFont="1" applyFill="1" applyBorder="1" applyAlignment="1">
      <alignment horizontal="center" vertical="center"/>
    </xf>
    <xf numFmtId="0" fontId="9" fillId="17" borderId="13" xfId="0" applyFont="1" applyFill="1" applyBorder="1" applyAlignment="1" applyProtection="1">
      <alignment horizontal="left" vertical="center"/>
      <protection locked="0"/>
    </xf>
    <xf numFmtId="164" fontId="6" fillId="0" borderId="0" xfId="0" applyNumberFormat="1" applyFont="1" applyAlignment="1">
      <alignment horizontal="right" vertical="center"/>
    </xf>
    <xf numFmtId="0" fontId="11" fillId="0" borderId="0" xfId="0" applyFont="1" applyAlignment="1">
      <alignment horizontal="right" vertical="center"/>
    </xf>
    <xf numFmtId="0" fontId="11" fillId="0" borderId="14" xfId="0" applyFont="1" applyBorder="1" applyAlignment="1">
      <alignment horizontal="right" vertical="center"/>
    </xf>
    <xf numFmtId="0" fontId="57" fillId="17" borderId="13" xfId="0" applyFont="1" applyFill="1" applyBorder="1" applyAlignment="1" applyProtection="1">
      <alignment horizontal="center" vertical="center"/>
      <protection locked="0"/>
    </xf>
    <xf numFmtId="0" fontId="11" fillId="17" borderId="13" xfId="0" applyFont="1" applyFill="1" applyBorder="1" applyAlignment="1" applyProtection="1">
      <alignment horizontal="left"/>
      <protection locked="0"/>
    </xf>
    <xf numFmtId="0" fontId="13" fillId="0" borderId="0" xfId="0" applyFont="1" applyAlignment="1">
      <alignment horizontal="center"/>
    </xf>
    <xf numFmtId="0" fontId="9" fillId="0" borderId="19" xfId="0" applyFont="1" applyBorder="1" applyAlignment="1" applyProtection="1">
      <alignment horizontal="left" vertical="top"/>
      <protection locked="0"/>
    </xf>
    <xf numFmtId="0" fontId="9" fillId="17" borderId="13" xfId="0" applyFont="1" applyFill="1" applyBorder="1" applyAlignment="1" applyProtection="1">
      <alignment horizontal="left" vertical="top"/>
      <protection locked="0"/>
    </xf>
    <xf numFmtId="0" fontId="52" fillId="7" borderId="13" xfId="0" applyFont="1" applyFill="1" applyBorder="1" applyAlignment="1">
      <alignment horizontal="center" vertical="center"/>
    </xf>
    <xf numFmtId="0" fontId="9" fillId="17" borderId="13" xfId="0" applyFont="1" applyFill="1" applyBorder="1" applyAlignment="1" applyProtection="1">
      <alignment horizontal="left" vertical="center" shrinkToFit="1"/>
      <protection locked="0"/>
    </xf>
    <xf numFmtId="0" fontId="9" fillId="17" borderId="16" xfId="0" applyFont="1" applyFill="1" applyBorder="1" applyAlignment="1" applyProtection="1">
      <alignment horizontal="center"/>
      <protection locked="0"/>
    </xf>
    <xf numFmtId="0" fontId="9" fillId="17" borderId="17" xfId="0" applyFont="1" applyFill="1" applyBorder="1" applyAlignment="1" applyProtection="1">
      <alignment horizontal="center"/>
      <protection locked="0"/>
    </xf>
    <xf numFmtId="0" fontId="9" fillId="17" borderId="18" xfId="0" applyFont="1" applyFill="1" applyBorder="1" applyAlignment="1" applyProtection="1">
      <alignment horizontal="center"/>
      <protection locked="0"/>
    </xf>
    <xf numFmtId="0" fontId="0" fillId="0" borderId="1" xfId="0" applyBorder="1" applyAlignment="1" applyProtection="1">
      <alignment horizontal="left" vertical="top"/>
      <protection locked="0"/>
    </xf>
    <xf numFmtId="0" fontId="0" fillId="0" borderId="2" xfId="0" applyBorder="1" applyAlignment="1" applyProtection="1">
      <alignment horizontal="left" vertical="top"/>
      <protection locked="0"/>
    </xf>
    <xf numFmtId="0" fontId="0" fillId="0" borderId="3" xfId="0" applyBorder="1" applyAlignment="1" applyProtection="1">
      <alignment horizontal="left" vertical="top"/>
      <protection locked="0"/>
    </xf>
    <xf numFmtId="0" fontId="0" fillId="0" borderId="1" xfId="0" applyBorder="1" applyAlignment="1" applyProtection="1">
      <alignment horizontal="center"/>
      <protection locked="0"/>
    </xf>
    <xf numFmtId="0" fontId="0" fillId="0" borderId="2" xfId="0" applyBorder="1" applyAlignment="1" applyProtection="1">
      <alignment horizontal="center"/>
      <protection locked="0"/>
    </xf>
    <xf numFmtId="0" fontId="0" fillId="0" borderId="3" xfId="0" applyBorder="1" applyAlignment="1" applyProtection="1">
      <alignment horizontal="center"/>
      <protection locked="0"/>
    </xf>
    <xf numFmtId="0" fontId="0" fillId="0" borderId="4" xfId="0" applyBorder="1" applyAlignment="1" applyProtection="1">
      <alignment horizontal="center"/>
      <protection locked="0"/>
    </xf>
    <xf numFmtId="0" fontId="0" fillId="0" borderId="0" xfId="0" applyAlignment="1" applyProtection="1">
      <alignment horizontal="center"/>
      <protection locked="0"/>
    </xf>
    <xf numFmtId="0" fontId="0" fillId="0" borderId="5" xfId="0" applyBorder="1" applyAlignment="1" applyProtection="1">
      <alignment horizontal="center"/>
      <protection locked="0"/>
    </xf>
    <xf numFmtId="0" fontId="11" fillId="10" borderId="20" xfId="0" applyFont="1" applyFill="1" applyBorder="1" applyAlignment="1" applyProtection="1">
      <alignment horizontal="left" vertical="top" wrapText="1"/>
      <protection locked="0"/>
    </xf>
    <xf numFmtId="0" fontId="11" fillId="10" borderId="0" xfId="0" applyFont="1" applyFill="1" applyAlignment="1" applyProtection="1">
      <alignment horizontal="left" vertical="top" wrapText="1"/>
      <protection locked="0"/>
    </xf>
    <xf numFmtId="0" fontId="11" fillId="10" borderId="14" xfId="0" applyFont="1" applyFill="1" applyBorder="1" applyAlignment="1" applyProtection="1">
      <alignment horizontal="left" vertical="top" wrapText="1"/>
      <protection locked="0"/>
    </xf>
    <xf numFmtId="0" fontId="11" fillId="10" borderId="21" xfId="0" applyFont="1" applyFill="1" applyBorder="1" applyAlignment="1" applyProtection="1">
      <alignment horizontal="left" vertical="top" wrapText="1"/>
      <protection locked="0"/>
    </xf>
    <xf numFmtId="0" fontId="11" fillId="10" borderId="19" xfId="0" applyFont="1" applyFill="1" applyBorder="1" applyAlignment="1" applyProtection="1">
      <alignment horizontal="left" vertical="top" wrapText="1"/>
      <protection locked="0"/>
    </xf>
    <xf numFmtId="0" fontId="11" fillId="10" borderId="25" xfId="0" applyFont="1" applyFill="1" applyBorder="1" applyAlignment="1" applyProtection="1">
      <alignment horizontal="left" vertical="top" wrapText="1"/>
      <protection locked="0"/>
    </xf>
    <xf numFmtId="167" fontId="6" fillId="0" borderId="20" xfId="0" applyNumberFormat="1" applyFont="1" applyBorder="1" applyAlignment="1">
      <alignment horizontal="right"/>
    </xf>
    <xf numFmtId="166" fontId="53" fillId="7" borderId="13" xfId="0" applyNumberFormat="1" applyFont="1" applyFill="1" applyBorder="1" applyAlignment="1">
      <alignment horizontal="center" vertical="center"/>
    </xf>
    <xf numFmtId="0" fontId="9" fillId="0" borderId="0" xfId="0" applyFont="1" applyAlignment="1">
      <alignment horizontal="center" vertical="center"/>
    </xf>
    <xf numFmtId="167" fontId="9" fillId="0" borderId="0" xfId="0" applyNumberFormat="1" applyFont="1" applyAlignment="1">
      <alignment horizontal="right" vertical="center"/>
    </xf>
    <xf numFmtId="165" fontId="53" fillId="7" borderId="13" xfId="0" applyNumberFormat="1" applyFont="1" applyFill="1" applyBorder="1" applyAlignment="1">
      <alignment horizontal="center" vertical="center"/>
    </xf>
    <xf numFmtId="0" fontId="17" fillId="0" borderId="22" xfId="0" applyFont="1" applyBorder="1" applyAlignment="1">
      <alignment horizontal="center" wrapText="1"/>
    </xf>
    <xf numFmtId="0" fontId="17" fillId="0" borderId="23" xfId="0" applyFont="1" applyBorder="1" applyAlignment="1">
      <alignment horizontal="center" wrapText="1"/>
    </xf>
    <xf numFmtId="0" fontId="17" fillId="0" borderId="24" xfId="0" applyFont="1" applyBorder="1" applyAlignment="1">
      <alignment horizontal="center" wrapText="1"/>
    </xf>
    <xf numFmtId="0" fontId="17" fillId="0" borderId="20" xfId="0" applyFont="1" applyBorder="1" applyAlignment="1">
      <alignment horizontal="center" wrapText="1"/>
    </xf>
    <xf numFmtId="0" fontId="17" fillId="0" borderId="0" xfId="0" applyFont="1" applyAlignment="1">
      <alignment horizontal="center" wrapText="1"/>
    </xf>
    <xf numFmtId="0" fontId="17" fillId="0" borderId="14" xfId="0" applyFont="1" applyBorder="1" applyAlignment="1">
      <alignment horizontal="center" wrapText="1"/>
    </xf>
    <xf numFmtId="0" fontId="19" fillId="0" borderId="0" xfId="0" applyFont="1" applyAlignment="1">
      <alignment horizontal="center"/>
    </xf>
    <xf numFmtId="49" fontId="9" fillId="17" borderId="22" xfId="0" applyNumberFormat="1" applyFont="1" applyFill="1" applyBorder="1" applyAlignment="1" applyProtection="1">
      <alignment horizontal="left" vertical="top" wrapText="1" shrinkToFit="1"/>
      <protection locked="0"/>
    </xf>
    <xf numFmtId="49" fontId="9" fillId="17" borderId="23" xfId="0" applyNumberFormat="1" applyFont="1" applyFill="1" applyBorder="1" applyAlignment="1" applyProtection="1">
      <alignment horizontal="left" vertical="top" wrapText="1" shrinkToFit="1"/>
      <protection locked="0"/>
    </xf>
    <xf numFmtId="49" fontId="9" fillId="17" borderId="24" xfId="0" applyNumberFormat="1" applyFont="1" applyFill="1" applyBorder="1" applyAlignment="1" applyProtection="1">
      <alignment horizontal="left" vertical="top" wrapText="1" shrinkToFit="1"/>
      <protection locked="0"/>
    </xf>
    <xf numFmtId="49" fontId="9" fillId="17" borderId="21" xfId="0" applyNumberFormat="1" applyFont="1" applyFill="1" applyBorder="1" applyAlignment="1" applyProtection="1">
      <alignment horizontal="left" vertical="top" wrapText="1" shrinkToFit="1"/>
      <protection locked="0"/>
    </xf>
    <xf numFmtId="49" fontId="9" fillId="17" borderId="19" xfId="0" applyNumberFormat="1" applyFont="1" applyFill="1" applyBorder="1" applyAlignment="1" applyProtection="1">
      <alignment horizontal="left" vertical="top" wrapText="1" shrinkToFit="1"/>
      <protection locked="0"/>
    </xf>
    <xf numFmtId="49" fontId="9" fillId="17" borderId="25" xfId="0" applyNumberFormat="1" applyFont="1" applyFill="1" applyBorder="1" applyAlignment="1" applyProtection="1">
      <alignment horizontal="left" vertical="top" wrapText="1" shrinkToFit="1"/>
      <protection locked="0"/>
    </xf>
    <xf numFmtId="0" fontId="9" fillId="17" borderId="13" xfId="0" applyFont="1" applyFill="1" applyBorder="1" applyAlignment="1" applyProtection="1">
      <alignment horizontal="left" vertical="top" wrapText="1"/>
      <protection locked="0"/>
    </xf>
    <xf numFmtId="0" fontId="9" fillId="0" borderId="20" xfId="0" applyFont="1" applyBorder="1" applyAlignment="1">
      <alignment horizontal="left" vertical="center"/>
    </xf>
    <xf numFmtId="0" fontId="9" fillId="0" borderId="0" xfId="0" applyFont="1" applyAlignment="1">
      <alignment horizontal="left" vertical="center"/>
    </xf>
    <xf numFmtId="0" fontId="9" fillId="0" borderId="0" xfId="0" applyFont="1" applyAlignment="1">
      <alignment horizontal="left" wrapText="1"/>
    </xf>
    <xf numFmtId="0" fontId="18" fillId="2" borderId="16" xfId="0" applyFont="1" applyFill="1" applyBorder="1" applyAlignment="1" applyProtection="1">
      <alignment horizontal="center" vertical="center"/>
      <protection locked="0"/>
    </xf>
    <xf numFmtId="0" fontId="18" fillId="2" borderId="18" xfId="0" applyFont="1" applyFill="1" applyBorder="1" applyAlignment="1" applyProtection="1">
      <alignment horizontal="center" vertical="center"/>
      <protection locked="0"/>
    </xf>
    <xf numFmtId="168" fontId="4" fillId="2" borderId="26" xfId="0" applyNumberFormat="1" applyFont="1" applyFill="1" applyBorder="1" applyAlignment="1" applyProtection="1">
      <alignment horizontal="center" vertical="center"/>
      <protection locked="0"/>
    </xf>
    <xf numFmtId="168" fontId="4" fillId="2" borderId="21" xfId="0" applyNumberFormat="1" applyFont="1" applyFill="1" applyBorder="1" applyAlignment="1" applyProtection="1">
      <alignment horizontal="center" vertical="center"/>
      <protection locked="0"/>
    </xf>
    <xf numFmtId="168" fontId="4" fillId="2" borderId="33" xfId="0" applyNumberFormat="1" applyFont="1" applyFill="1" applyBorder="1" applyAlignment="1" applyProtection="1">
      <alignment horizontal="center" vertical="center"/>
      <protection locked="0"/>
    </xf>
    <xf numFmtId="0" fontId="11" fillId="3" borderId="16" xfId="0" applyFont="1" applyFill="1" applyBorder="1" applyAlignment="1" applyProtection="1">
      <alignment horizontal="left" vertical="center"/>
      <protection locked="0"/>
    </xf>
    <xf numFmtId="0" fontId="11" fillId="3" borderId="17" xfId="0" applyFont="1" applyFill="1" applyBorder="1" applyAlignment="1" applyProtection="1">
      <alignment horizontal="left" vertical="center"/>
      <protection locked="0"/>
    </xf>
    <xf numFmtId="0" fontId="11" fillId="3" borderId="18" xfId="0" applyFont="1" applyFill="1" applyBorder="1" applyAlignment="1" applyProtection="1">
      <alignment horizontal="left" vertical="center"/>
      <protection locked="0"/>
    </xf>
    <xf numFmtId="0" fontId="17" fillId="0" borderId="19" xfId="0" applyFont="1" applyBorder="1" applyAlignment="1" applyProtection="1">
      <alignment horizontal="left" vertical="center"/>
      <protection locked="0"/>
    </xf>
    <xf numFmtId="168" fontId="11" fillId="3" borderId="32" xfId="0" applyNumberFormat="1" applyFont="1" applyFill="1" applyBorder="1" applyAlignment="1" applyProtection="1">
      <alignment horizontal="center" vertical="center"/>
      <protection locked="0"/>
    </xf>
    <xf numFmtId="168" fontId="11" fillId="3" borderId="26" xfId="0" applyNumberFormat="1" applyFont="1" applyFill="1" applyBorder="1" applyAlignment="1" applyProtection="1">
      <alignment horizontal="center" vertical="center"/>
      <protection locked="0"/>
    </xf>
    <xf numFmtId="168" fontId="11" fillId="3" borderId="41" xfId="0" applyNumberFormat="1" applyFont="1" applyFill="1" applyBorder="1" applyAlignment="1" applyProtection="1">
      <alignment horizontal="center" vertical="center"/>
      <protection locked="0"/>
    </xf>
    <xf numFmtId="168" fontId="11" fillId="3" borderId="42" xfId="0" applyNumberFormat="1" applyFont="1" applyFill="1" applyBorder="1" applyAlignment="1" applyProtection="1">
      <alignment horizontal="center" vertical="center"/>
      <protection locked="0"/>
    </xf>
    <xf numFmtId="14" fontId="10" fillId="0" borderId="0" xfId="0" applyNumberFormat="1" applyFont="1" applyAlignment="1">
      <alignment horizontal="center"/>
    </xf>
    <xf numFmtId="0" fontId="26" fillId="6" borderId="6" xfId="0" applyFont="1" applyFill="1" applyBorder="1" applyAlignment="1">
      <alignment horizontal="center" vertical="center"/>
    </xf>
    <xf numFmtId="0" fontId="26" fillId="6" borderId="7" xfId="0" applyFont="1" applyFill="1" applyBorder="1" applyAlignment="1">
      <alignment horizontal="center" vertical="center"/>
    </xf>
    <xf numFmtId="0" fontId="26" fillId="6" borderId="8" xfId="0" applyFont="1" applyFill="1" applyBorder="1" applyAlignment="1">
      <alignment horizontal="center" vertical="center"/>
    </xf>
    <xf numFmtId="0" fontId="1" fillId="6" borderId="1" xfId="0" applyFont="1" applyFill="1" applyBorder="1" applyAlignment="1">
      <alignment horizontal="center" vertical="center"/>
    </xf>
    <xf numFmtId="0" fontId="1" fillId="6" borderId="2" xfId="0" applyFont="1" applyFill="1" applyBorder="1" applyAlignment="1">
      <alignment horizontal="center" vertical="center"/>
    </xf>
    <xf numFmtId="0" fontId="1" fillId="6" borderId="3" xfId="0" applyFont="1" applyFill="1" applyBorder="1" applyAlignment="1">
      <alignment horizontal="center" vertical="center"/>
    </xf>
    <xf numFmtId="0" fontId="1" fillId="6" borderId="6" xfId="0" applyFont="1" applyFill="1" applyBorder="1" applyAlignment="1">
      <alignment horizontal="center" vertical="center"/>
    </xf>
    <xf numFmtId="0" fontId="1" fillId="6" borderId="7" xfId="0" applyFont="1" applyFill="1" applyBorder="1" applyAlignment="1">
      <alignment horizontal="center" vertical="center"/>
    </xf>
    <xf numFmtId="0" fontId="1" fillId="6" borderId="8" xfId="0" applyFont="1" applyFill="1" applyBorder="1" applyAlignment="1">
      <alignment horizontal="center" vertical="center"/>
    </xf>
    <xf numFmtId="0" fontId="2" fillId="6" borderId="38" xfId="0" applyFont="1" applyFill="1" applyBorder="1" applyAlignment="1">
      <alignment horizontal="center" vertical="center"/>
    </xf>
    <xf numFmtId="0" fontId="2" fillId="6" borderId="39" xfId="0" applyFont="1" applyFill="1" applyBorder="1" applyAlignment="1">
      <alignment horizontal="center" vertical="center"/>
    </xf>
    <xf numFmtId="0" fontId="2" fillId="6" borderId="47" xfId="0" applyFont="1" applyFill="1" applyBorder="1" applyAlignment="1">
      <alignment horizontal="center" vertical="center"/>
    </xf>
    <xf numFmtId="0" fontId="2" fillId="6" borderId="40" xfId="0" applyFont="1" applyFill="1" applyBorder="1" applyAlignment="1">
      <alignment horizontal="center" vertical="center"/>
    </xf>
    <xf numFmtId="168" fontId="9" fillId="2" borderId="9" xfId="0" applyNumberFormat="1" applyFont="1" applyFill="1" applyBorder="1" applyAlignment="1" applyProtection="1">
      <alignment horizontal="center" vertical="center"/>
      <protection locked="0"/>
    </xf>
    <xf numFmtId="0" fontId="5" fillId="2" borderId="9" xfId="0" applyFont="1" applyFill="1" applyBorder="1" applyAlignment="1" applyProtection="1">
      <alignment horizontal="center" vertical="center"/>
      <protection locked="0"/>
    </xf>
    <xf numFmtId="168" fontId="11" fillId="3" borderId="44" xfId="0" applyNumberFormat="1" applyFont="1" applyFill="1" applyBorder="1" applyAlignment="1" applyProtection="1">
      <alignment horizontal="center" vertical="center"/>
      <protection locked="0"/>
    </xf>
    <xf numFmtId="168" fontId="11" fillId="3" borderId="45" xfId="0" applyNumberFormat="1" applyFont="1" applyFill="1" applyBorder="1" applyAlignment="1" applyProtection="1">
      <alignment horizontal="center" vertical="center"/>
      <protection locked="0"/>
    </xf>
    <xf numFmtId="0" fontId="1" fillId="5" borderId="30" xfId="0" applyFont="1" applyFill="1" applyBorder="1" applyAlignment="1">
      <alignment horizontal="center" vertical="center"/>
    </xf>
    <xf numFmtId="0" fontId="1" fillId="5" borderId="15" xfId="0" applyFont="1" applyFill="1" applyBorder="1" applyAlignment="1">
      <alignment horizontal="center" vertical="center"/>
    </xf>
    <xf numFmtId="0" fontId="1" fillId="5" borderId="22" xfId="0" applyFont="1" applyFill="1" applyBorder="1" applyAlignment="1">
      <alignment horizontal="center" vertical="center"/>
    </xf>
    <xf numFmtId="0" fontId="1" fillId="5" borderId="31" xfId="0" applyFont="1" applyFill="1" applyBorder="1" applyAlignment="1">
      <alignment horizontal="center" vertical="center"/>
    </xf>
    <xf numFmtId="0" fontId="9" fillId="2" borderId="10" xfId="0" applyFont="1" applyFill="1" applyBorder="1" applyAlignment="1" applyProtection="1">
      <alignment horizontal="center" vertical="center"/>
      <protection locked="0"/>
    </xf>
    <xf numFmtId="0" fontId="9" fillId="2" borderId="11" xfId="0" applyFont="1" applyFill="1" applyBorder="1" applyAlignment="1" applyProtection="1">
      <alignment horizontal="center" vertical="center"/>
      <protection locked="0"/>
    </xf>
    <xf numFmtId="0" fontId="9" fillId="2" borderId="12" xfId="0" applyFont="1" applyFill="1" applyBorder="1" applyAlignment="1" applyProtection="1">
      <alignment horizontal="center" vertical="center"/>
      <protection locked="0"/>
    </xf>
    <xf numFmtId="0" fontId="9" fillId="2" borderId="19" xfId="0" applyFont="1" applyFill="1" applyBorder="1" applyAlignment="1" applyProtection="1">
      <alignment horizontal="left" vertical="top"/>
      <protection locked="0"/>
    </xf>
    <xf numFmtId="0" fontId="11" fillId="3" borderId="35" xfId="0" applyFont="1" applyFill="1" applyBorder="1" applyAlignment="1" applyProtection="1">
      <alignment horizontal="left" vertical="center"/>
      <protection locked="0"/>
    </xf>
    <xf numFmtId="0" fontId="11" fillId="3" borderId="36" xfId="0" applyFont="1" applyFill="1" applyBorder="1" applyAlignment="1" applyProtection="1">
      <alignment horizontal="left" vertical="center"/>
      <protection locked="0"/>
    </xf>
    <xf numFmtId="0" fontId="11" fillId="3" borderId="37" xfId="0" applyFont="1" applyFill="1" applyBorder="1" applyAlignment="1" applyProtection="1">
      <alignment horizontal="left" vertical="center"/>
      <protection locked="0"/>
    </xf>
    <xf numFmtId="0" fontId="25" fillId="17" borderId="16" xfId="0" applyFont="1" applyFill="1" applyBorder="1" applyAlignment="1">
      <alignment horizontal="left"/>
    </xf>
    <xf numFmtId="0" fontId="25" fillId="17" borderId="17" xfId="0" applyFont="1" applyFill="1" applyBorder="1" applyAlignment="1">
      <alignment horizontal="left"/>
    </xf>
    <xf numFmtId="0" fontId="25" fillId="17" borderId="18" xfId="0" applyFont="1" applyFill="1" applyBorder="1" applyAlignment="1">
      <alignment horizontal="left"/>
    </xf>
    <xf numFmtId="0" fontId="6" fillId="0" borderId="0" xfId="0" applyFont="1" applyAlignment="1">
      <alignment horizontal="right"/>
    </xf>
    <xf numFmtId="0" fontId="6" fillId="0" borderId="14" xfId="0" applyFont="1" applyBorder="1" applyAlignment="1">
      <alignment horizontal="right"/>
    </xf>
    <xf numFmtId="0" fontId="48" fillId="17" borderId="13" xfId="0" applyFont="1" applyFill="1" applyBorder="1" applyAlignment="1" applyProtection="1">
      <alignment horizontal="center" vertical="center"/>
      <protection locked="0"/>
    </xf>
    <xf numFmtId="0" fontId="6" fillId="0" borderId="20" xfId="0" applyFont="1" applyBorder="1" applyAlignment="1">
      <alignment horizontal="center" wrapText="1"/>
    </xf>
    <xf numFmtId="0" fontId="6" fillId="0" borderId="0" xfId="0" applyFont="1" applyAlignment="1">
      <alignment horizontal="center" wrapText="1"/>
    </xf>
    <xf numFmtId="0" fontId="9" fillId="0" borderId="0" xfId="0" applyFont="1" applyAlignment="1" applyProtection="1">
      <alignment horizontal="left" vertical="top" shrinkToFit="1"/>
      <protection locked="0"/>
    </xf>
    <xf numFmtId="0" fontId="11" fillId="0" borderId="0" xfId="0" applyFont="1" applyAlignment="1" applyProtection="1">
      <alignment horizontal="left" vertical="top" shrinkToFit="1"/>
      <protection locked="0"/>
    </xf>
    <xf numFmtId="169" fontId="6" fillId="0" borderId="0" xfId="0" applyNumberFormat="1" applyFont="1" applyAlignment="1">
      <alignment horizontal="right"/>
    </xf>
    <xf numFmtId="169" fontId="6" fillId="0" borderId="0" xfId="0" applyNumberFormat="1" applyFont="1" applyAlignment="1">
      <alignment horizontal="right" vertical="center"/>
    </xf>
    <xf numFmtId="0" fontId="18" fillId="2" borderId="42" xfId="0" applyFont="1" applyFill="1" applyBorder="1" applyAlignment="1" applyProtection="1">
      <alignment horizontal="center" vertical="center"/>
      <protection locked="0"/>
    </xf>
    <xf numFmtId="168" fontId="4" fillId="2" borderId="42" xfId="0" applyNumberFormat="1" applyFont="1" applyFill="1" applyBorder="1" applyAlignment="1" applyProtection="1">
      <alignment horizontal="center" vertical="center"/>
      <protection locked="0"/>
    </xf>
    <xf numFmtId="168" fontId="4" fillId="2" borderId="27" xfId="0" applyNumberFormat="1" applyFont="1" applyFill="1" applyBorder="1" applyAlignment="1" applyProtection="1">
      <alignment horizontal="center" vertical="center"/>
      <protection locked="0"/>
    </xf>
    <xf numFmtId="168" fontId="4" fillId="2" borderId="43" xfId="0" applyNumberFormat="1" applyFont="1" applyFill="1" applyBorder="1" applyAlignment="1" applyProtection="1">
      <alignment horizontal="center" vertical="center"/>
      <protection locked="0"/>
    </xf>
    <xf numFmtId="0" fontId="18" fillId="2" borderId="13" xfId="0" applyFont="1" applyFill="1" applyBorder="1" applyAlignment="1" applyProtection="1">
      <alignment horizontal="center" vertical="center"/>
      <protection locked="0"/>
    </xf>
    <xf numFmtId="0" fontId="9" fillId="17" borderId="13" xfId="0" applyFont="1" applyFill="1" applyBorder="1" applyAlignment="1" applyProtection="1">
      <alignment horizontal="center" vertical="top"/>
      <protection locked="0"/>
    </xf>
    <xf numFmtId="0" fontId="18" fillId="2" borderId="34" xfId="0" applyFont="1" applyFill="1" applyBorder="1" applyAlignment="1" applyProtection="1">
      <alignment horizontal="center" vertical="center"/>
      <protection locked="0"/>
    </xf>
    <xf numFmtId="168" fontId="4" fillId="2" borderId="45" xfId="0" applyNumberFormat="1" applyFont="1" applyFill="1" applyBorder="1" applyAlignment="1" applyProtection="1">
      <alignment horizontal="center" vertical="center"/>
      <protection locked="0"/>
    </xf>
    <xf numFmtId="168" fontId="4" fillId="2" borderId="48" xfId="0" applyNumberFormat="1" applyFont="1" applyFill="1" applyBorder="1" applyAlignment="1" applyProtection="1">
      <alignment horizontal="center" vertical="center"/>
      <protection locked="0"/>
    </xf>
    <xf numFmtId="168" fontId="4" fillId="2" borderId="46" xfId="0" applyNumberFormat="1" applyFont="1" applyFill="1" applyBorder="1" applyAlignment="1" applyProtection="1">
      <alignment horizontal="center" vertical="center"/>
      <protection locked="0"/>
    </xf>
    <xf numFmtId="0" fontId="11" fillId="3" borderId="27" xfId="0" applyFont="1" applyFill="1" applyBorder="1" applyAlignment="1" applyProtection="1">
      <alignment horizontal="left" vertical="center"/>
      <protection locked="0"/>
    </xf>
    <xf numFmtId="0" fontId="11" fillId="3" borderId="29" xfId="0" applyFont="1" applyFill="1" applyBorder="1" applyAlignment="1" applyProtection="1">
      <alignment horizontal="left" vertical="center"/>
      <protection locked="0"/>
    </xf>
    <xf numFmtId="0" fontId="11" fillId="3" borderId="28" xfId="0" applyFont="1" applyFill="1" applyBorder="1" applyAlignment="1" applyProtection="1">
      <alignment horizontal="left" vertical="center"/>
      <protection locked="0"/>
    </xf>
    <xf numFmtId="0" fontId="9" fillId="17" borderId="13" xfId="0" applyFont="1" applyFill="1" applyBorder="1" applyAlignment="1" applyProtection="1">
      <alignment horizontal="center"/>
      <protection locked="0"/>
    </xf>
    <xf numFmtId="0" fontId="6" fillId="4" borderId="19" xfId="0" applyFont="1" applyFill="1" applyBorder="1" applyAlignment="1">
      <alignment horizontal="center"/>
    </xf>
    <xf numFmtId="0" fontId="18" fillId="2" borderId="26" xfId="0" applyFont="1" applyFill="1" applyBorder="1" applyAlignment="1" applyProtection="1">
      <alignment horizontal="center" vertical="center"/>
      <protection locked="0"/>
    </xf>
    <xf numFmtId="0" fontId="39" fillId="0" borderId="20" xfId="0" applyFont="1" applyBorder="1" applyAlignment="1">
      <alignment horizontal="left"/>
    </xf>
    <xf numFmtId="0" fontId="39" fillId="0" borderId="0" xfId="0" applyFont="1" applyAlignment="1">
      <alignment horizontal="left"/>
    </xf>
    <xf numFmtId="0" fontId="38" fillId="0" borderId="19" xfId="0" applyFont="1" applyBorder="1" applyAlignment="1">
      <alignment horizontal="right"/>
    </xf>
    <xf numFmtId="0" fontId="38" fillId="0" borderId="0" xfId="0" applyFont="1" applyAlignment="1">
      <alignment horizontal="right"/>
    </xf>
    <xf numFmtId="166" fontId="38" fillId="0" borderId="0" xfId="0" applyNumberFormat="1" applyFont="1" applyAlignment="1">
      <alignment horizontal="left"/>
    </xf>
    <xf numFmtId="0" fontId="11" fillId="3" borderId="21" xfId="0" applyFont="1" applyFill="1" applyBorder="1" applyAlignment="1" applyProtection="1">
      <alignment horizontal="left" vertical="center"/>
      <protection locked="0"/>
    </xf>
    <xf numFmtId="0" fontId="11" fillId="3" borderId="19" xfId="0" applyFont="1" applyFill="1" applyBorder="1" applyAlignment="1" applyProtection="1">
      <alignment horizontal="left" vertical="center"/>
      <protection locked="0"/>
    </xf>
    <xf numFmtId="0" fontId="11" fillId="3" borderId="25" xfId="0" applyFont="1" applyFill="1" applyBorder="1" applyAlignment="1" applyProtection="1">
      <alignment horizontal="left" vertical="center"/>
      <protection locked="0"/>
    </xf>
    <xf numFmtId="168" fontId="11" fillId="0" borderId="13" xfId="0" applyNumberFormat="1" applyFont="1" applyBorder="1" applyAlignment="1" applyProtection="1">
      <alignment horizontal="center" vertical="center"/>
      <protection locked="0"/>
    </xf>
    <xf numFmtId="14" fontId="19" fillId="17" borderId="13" xfId="0" applyNumberFormat="1" applyFont="1" applyFill="1" applyBorder="1" applyAlignment="1" applyProtection="1">
      <alignment horizontal="center"/>
      <protection locked="0"/>
    </xf>
    <xf numFmtId="0" fontId="9" fillId="0" borderId="0" xfId="0" applyFont="1" applyAlignment="1">
      <alignment horizontal="right" vertical="center"/>
    </xf>
    <xf numFmtId="0" fontId="9" fillId="0" borderId="14" xfId="0" applyFont="1" applyBorder="1" applyAlignment="1">
      <alignment horizontal="right" vertical="center"/>
    </xf>
    <xf numFmtId="0" fontId="17" fillId="0" borderId="0" xfId="0" applyFont="1" applyAlignment="1">
      <alignment horizontal="right" vertical="center"/>
    </xf>
    <xf numFmtId="0" fontId="17" fillId="0" borderId="14" xfId="0" applyFont="1" applyBorder="1" applyAlignment="1">
      <alignment horizontal="right" vertical="center"/>
    </xf>
    <xf numFmtId="0" fontId="19" fillId="9" borderId="13" xfId="0" applyFont="1" applyFill="1" applyBorder="1" applyAlignment="1" applyProtection="1">
      <alignment horizontal="center"/>
      <protection locked="0"/>
    </xf>
    <xf numFmtId="0" fontId="19" fillId="17" borderId="13" xfId="0" applyFont="1" applyFill="1" applyBorder="1" applyAlignment="1" applyProtection="1">
      <alignment horizontal="center"/>
      <protection locked="0"/>
    </xf>
    <xf numFmtId="49" fontId="9" fillId="17" borderId="13" xfId="0" applyNumberFormat="1" applyFont="1" applyFill="1" applyBorder="1" applyAlignment="1" applyProtection="1">
      <alignment horizontal="center" vertical="center" shrinkToFit="1"/>
      <protection locked="0"/>
    </xf>
    <xf numFmtId="0" fontId="0" fillId="0" borderId="19" xfId="0" applyBorder="1" applyAlignment="1" applyProtection="1">
      <alignment horizontal="left" vertical="center"/>
      <protection locked="0"/>
    </xf>
    <xf numFmtId="0" fontId="19" fillId="0" borderId="0" xfId="0" applyFont="1" applyAlignment="1">
      <alignment horizontal="center" vertical="top"/>
    </xf>
    <xf numFmtId="0" fontId="19" fillId="0" borderId="0" xfId="0" applyFont="1" applyAlignment="1">
      <alignment horizontal="center" vertical="center" wrapText="1"/>
    </xf>
    <xf numFmtId="49" fontId="9" fillId="17" borderId="16" xfId="0" applyNumberFormat="1" applyFont="1" applyFill="1" applyBorder="1" applyAlignment="1" applyProtection="1">
      <alignment horizontal="left" vertical="center" shrinkToFit="1"/>
      <protection locked="0"/>
    </xf>
    <xf numFmtId="49" fontId="9" fillId="17" borderId="17" xfId="0" applyNumberFormat="1" applyFont="1" applyFill="1" applyBorder="1" applyAlignment="1" applyProtection="1">
      <alignment horizontal="left" vertical="center" shrinkToFit="1"/>
      <protection locked="0"/>
    </xf>
    <xf numFmtId="49" fontId="9" fillId="17" borderId="18" xfId="0" applyNumberFormat="1" applyFont="1" applyFill="1" applyBorder="1" applyAlignment="1" applyProtection="1">
      <alignment horizontal="left" vertical="center" shrinkToFit="1"/>
      <protection locked="0"/>
    </xf>
    <xf numFmtId="0" fontId="9" fillId="0" borderId="0" xfId="0" applyFont="1" applyAlignment="1" applyProtection="1">
      <alignment horizontal="center" vertical="center"/>
      <protection locked="0"/>
    </xf>
    <xf numFmtId="164" fontId="6" fillId="0" borderId="0" xfId="0" applyNumberFormat="1" applyFont="1" applyAlignment="1">
      <alignment horizontal="right"/>
    </xf>
    <xf numFmtId="0" fontId="55" fillId="0" borderId="23" xfId="0" applyFont="1" applyBorder="1" applyAlignment="1">
      <alignment horizontal="center" vertical="center"/>
    </xf>
    <xf numFmtId="0" fontId="0" fillId="0" borderId="23" xfId="0" applyBorder="1" applyAlignment="1">
      <alignment horizontal="center"/>
    </xf>
    <xf numFmtId="0" fontId="9" fillId="17" borderId="13" xfId="0" applyFont="1" applyFill="1" applyBorder="1" applyAlignment="1" applyProtection="1">
      <alignment horizontal="center" vertical="center" wrapText="1"/>
      <protection locked="0"/>
    </xf>
    <xf numFmtId="0" fontId="6" fillId="0" borderId="0" xfId="0" applyFont="1" applyAlignment="1">
      <alignment horizontal="left"/>
    </xf>
    <xf numFmtId="0" fontId="9" fillId="17" borderId="16" xfId="0" applyFont="1" applyFill="1" applyBorder="1" applyAlignment="1" applyProtection="1">
      <alignment horizontal="center" vertical="center" shrinkToFit="1"/>
      <protection locked="0"/>
    </xf>
    <xf numFmtId="0" fontId="9" fillId="17" borderId="17" xfId="0" applyFont="1" applyFill="1" applyBorder="1" applyAlignment="1" applyProtection="1">
      <alignment horizontal="center" vertical="center" shrinkToFit="1"/>
      <protection locked="0"/>
    </xf>
    <xf numFmtId="0" fontId="9" fillId="17" borderId="18" xfId="0" applyFont="1" applyFill="1" applyBorder="1" applyAlignment="1" applyProtection="1">
      <alignment horizontal="center" vertical="center" shrinkToFit="1"/>
      <protection locked="0"/>
    </xf>
    <xf numFmtId="0" fontId="6" fillId="0" borderId="14" xfId="0" applyFont="1" applyBorder="1" applyAlignment="1">
      <alignment horizontal="center"/>
    </xf>
    <xf numFmtId="0" fontId="6" fillId="0" borderId="0" xfId="0" applyFont="1" applyAlignment="1">
      <alignment horizontal="right" vertical="center"/>
    </xf>
    <xf numFmtId="0" fontId="6" fillId="0" borderId="20" xfId="0" applyFont="1" applyBorder="1" applyAlignment="1">
      <alignment horizontal="center" vertical="center" wrapText="1"/>
    </xf>
    <xf numFmtId="0" fontId="6" fillId="0" borderId="0" xfId="0" applyFont="1" applyAlignment="1">
      <alignment horizontal="center" vertical="center" wrapText="1"/>
    </xf>
    <xf numFmtId="0" fontId="38" fillId="0" borderId="19" xfId="0" applyFont="1" applyBorder="1" applyAlignment="1">
      <alignment horizontal="left"/>
    </xf>
    <xf numFmtId="168" fontId="9" fillId="3" borderId="41" xfId="0" applyNumberFormat="1" applyFont="1" applyFill="1" applyBorder="1" applyAlignment="1" applyProtection="1">
      <alignment horizontal="center" vertical="center"/>
      <protection locked="0"/>
    </xf>
    <xf numFmtId="168" fontId="9" fillId="3" borderId="42" xfId="0" applyNumberFormat="1" applyFont="1" applyFill="1" applyBorder="1" applyAlignment="1" applyProtection="1">
      <alignment horizontal="center" vertical="center"/>
      <protection locked="0"/>
    </xf>
    <xf numFmtId="0" fontId="9" fillId="3" borderId="27" xfId="0" applyFont="1" applyFill="1" applyBorder="1" applyAlignment="1" applyProtection="1">
      <alignment horizontal="left" vertical="top"/>
      <protection locked="0"/>
    </xf>
    <xf numFmtId="0" fontId="9" fillId="3" borderId="29" xfId="0" applyFont="1" applyFill="1" applyBorder="1" applyAlignment="1" applyProtection="1">
      <alignment horizontal="left" vertical="top"/>
      <protection locked="0"/>
    </xf>
    <xf numFmtId="0" fontId="9" fillId="3" borderId="28" xfId="0" applyFont="1" applyFill="1" applyBorder="1" applyAlignment="1" applyProtection="1">
      <alignment horizontal="left" vertical="top"/>
      <protection locked="0"/>
    </xf>
    <xf numFmtId="168" fontId="6" fillId="2" borderId="42" xfId="0" applyNumberFormat="1" applyFont="1" applyFill="1" applyBorder="1" applyAlignment="1" applyProtection="1">
      <alignment horizontal="center" vertical="center"/>
      <protection locked="0"/>
    </xf>
    <xf numFmtId="168" fontId="6" fillId="2" borderId="27" xfId="0" applyNumberFormat="1" applyFont="1" applyFill="1" applyBorder="1" applyAlignment="1" applyProtection="1">
      <alignment horizontal="center" vertical="center"/>
      <protection locked="0"/>
    </xf>
    <xf numFmtId="168" fontId="6" fillId="2" borderId="43" xfId="0" applyNumberFormat="1" applyFont="1" applyFill="1" applyBorder="1" applyAlignment="1" applyProtection="1">
      <alignment horizontal="center" vertical="center"/>
      <protection locked="0"/>
    </xf>
    <xf numFmtId="0" fontId="15" fillId="17" borderId="13" xfId="1" applyFill="1" applyBorder="1" applyAlignment="1" applyProtection="1">
      <alignment horizontal="left" vertical="center" shrinkToFit="1"/>
      <protection locked="0"/>
    </xf>
    <xf numFmtId="0" fontId="9" fillId="17" borderId="16" xfId="0" applyFont="1" applyFill="1" applyBorder="1" applyAlignment="1" applyProtection="1">
      <alignment horizontal="left" vertical="center"/>
      <protection locked="0"/>
    </xf>
    <xf numFmtId="0" fontId="9" fillId="17" borderId="17" xfId="0" applyFont="1" applyFill="1" applyBorder="1" applyAlignment="1" applyProtection="1">
      <alignment horizontal="left" vertical="center"/>
      <protection locked="0"/>
    </xf>
    <xf numFmtId="0" fontId="9" fillId="17" borderId="18" xfId="0" applyFont="1" applyFill="1" applyBorder="1" applyAlignment="1" applyProtection="1">
      <alignment horizontal="left" vertical="center"/>
      <protection locked="0"/>
    </xf>
    <xf numFmtId="0" fontId="11" fillId="17" borderId="13" xfId="0" applyFont="1" applyFill="1" applyBorder="1" applyAlignment="1" applyProtection="1">
      <alignment horizontal="center" vertical="center"/>
      <protection locked="0"/>
    </xf>
    <xf numFmtId="170" fontId="50" fillId="7" borderId="16" xfId="2" applyNumberFormat="1" applyFont="1" applyFill="1" applyBorder="1" applyAlignment="1">
      <alignment horizontal="center"/>
    </xf>
    <xf numFmtId="170" fontId="50" fillId="7" borderId="17" xfId="2" applyNumberFormat="1" applyFont="1" applyFill="1" applyBorder="1" applyAlignment="1">
      <alignment horizontal="center"/>
    </xf>
    <xf numFmtId="170" fontId="50" fillId="7" borderId="18" xfId="2" applyNumberFormat="1" applyFont="1" applyFill="1" applyBorder="1" applyAlignment="1">
      <alignment horizontal="center"/>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0" fillId="0" borderId="8" xfId="0" applyBorder="1" applyAlignment="1" applyProtection="1">
      <alignment horizontal="center"/>
      <protection locked="0"/>
    </xf>
    <xf numFmtId="0" fontId="29" fillId="0" borderId="20" xfId="0" applyFont="1" applyBorder="1" applyAlignment="1">
      <alignment horizontal="center" vertical="center"/>
    </xf>
    <xf numFmtId="0" fontId="29" fillId="0" borderId="0" xfId="0" applyFont="1" applyAlignment="1">
      <alignment horizontal="center" vertical="center"/>
    </xf>
    <xf numFmtId="0" fontId="29" fillId="0" borderId="14" xfId="0" applyFont="1" applyBorder="1" applyAlignment="1">
      <alignment horizontal="center" vertical="center"/>
    </xf>
    <xf numFmtId="0" fontId="15" fillId="0" borderId="20" xfId="1" applyBorder="1" applyAlignment="1">
      <alignment horizontal="left" vertical="center"/>
    </xf>
    <xf numFmtId="0" fontId="15" fillId="0" borderId="0" xfId="1" applyBorder="1" applyAlignment="1">
      <alignment horizontal="left" vertical="center"/>
    </xf>
    <xf numFmtId="0" fontId="15" fillId="0" borderId="14" xfId="1" applyBorder="1" applyAlignment="1">
      <alignment horizontal="left" vertical="center"/>
    </xf>
    <xf numFmtId="0" fontId="1" fillId="14" borderId="16" xfId="0" applyFont="1" applyFill="1" applyBorder="1" applyAlignment="1">
      <alignment horizontal="center" vertical="center" wrapText="1"/>
    </xf>
    <xf numFmtId="0" fontId="1" fillId="14" borderId="17" xfId="0" applyFont="1" applyFill="1" applyBorder="1" applyAlignment="1">
      <alignment horizontal="center" vertical="center" wrapText="1"/>
    </xf>
    <xf numFmtId="0" fontId="1" fillId="14" borderId="18" xfId="0" applyFont="1" applyFill="1" applyBorder="1" applyAlignment="1">
      <alignment horizontal="center" vertical="center" wrapText="1"/>
    </xf>
    <xf numFmtId="0" fontId="46" fillId="14" borderId="15" xfId="0" applyFont="1" applyFill="1" applyBorder="1" applyAlignment="1">
      <alignment horizontal="center" vertical="center" wrapText="1"/>
    </xf>
    <xf numFmtId="0" fontId="46" fillId="14" borderId="26" xfId="0" applyFont="1" applyFill="1" applyBorder="1" applyAlignment="1">
      <alignment horizontal="center" vertical="center" wrapText="1"/>
    </xf>
    <xf numFmtId="0" fontId="44" fillId="0" borderId="16" xfId="0" applyFont="1" applyBorder="1" applyAlignment="1">
      <alignment horizontal="center"/>
    </xf>
    <xf numFmtId="0" fontId="44" fillId="0" borderId="17" xfId="0" applyFont="1" applyBorder="1" applyAlignment="1">
      <alignment horizontal="center"/>
    </xf>
    <xf numFmtId="0" fontId="44" fillId="0" borderId="18" xfId="0" applyFont="1" applyBorder="1" applyAlignment="1">
      <alignment horizontal="center"/>
    </xf>
    <xf numFmtId="0" fontId="46" fillId="14" borderId="13" xfId="0" applyFont="1" applyFill="1" applyBorder="1" applyAlignment="1">
      <alignment horizontal="center" vertical="center" wrapText="1"/>
    </xf>
    <xf numFmtId="0" fontId="1" fillId="14" borderId="13" xfId="0" applyFont="1" applyFill="1" applyBorder="1" applyAlignment="1">
      <alignment horizontal="center" vertical="center" wrapText="1"/>
    </xf>
    <xf numFmtId="0" fontId="1" fillId="14" borderId="15" xfId="0" applyFont="1" applyFill="1" applyBorder="1" applyAlignment="1">
      <alignment horizontal="center" vertical="center" wrapText="1"/>
    </xf>
    <xf numFmtId="0" fontId="1" fillId="14" borderId="26" xfId="0" applyFont="1" applyFill="1" applyBorder="1" applyAlignment="1">
      <alignment horizontal="center" vertical="center" wrapText="1"/>
    </xf>
    <xf numFmtId="0" fontId="16" fillId="0" borderId="16" xfId="0" applyFont="1" applyBorder="1" applyAlignment="1">
      <alignment horizontal="center"/>
    </xf>
    <xf numFmtId="0" fontId="16" fillId="0" borderId="17" xfId="0" applyFont="1" applyBorder="1" applyAlignment="1">
      <alignment horizontal="center"/>
    </xf>
    <xf numFmtId="0" fontId="16" fillId="0" borderId="18" xfId="0" applyFont="1" applyBorder="1" applyAlignment="1">
      <alignment horizontal="center"/>
    </xf>
    <xf numFmtId="0" fontId="1" fillId="14" borderId="13" xfId="0" applyFont="1" applyFill="1" applyBorder="1" applyAlignment="1">
      <alignment horizontal="center" vertical="center"/>
    </xf>
    <xf numFmtId="0" fontId="1" fillId="9" borderId="59" xfId="0" applyFont="1" applyFill="1" applyBorder="1" applyAlignment="1">
      <alignment horizontal="center" vertical="center" wrapText="1"/>
    </xf>
    <xf numFmtId="0" fontId="1" fillId="9" borderId="26" xfId="0" applyFont="1" applyFill="1" applyBorder="1" applyAlignment="1">
      <alignment horizontal="center" vertical="center" wrapText="1"/>
    </xf>
    <xf numFmtId="0" fontId="1" fillId="9" borderId="20" xfId="0" applyFont="1" applyFill="1" applyBorder="1" applyAlignment="1">
      <alignment horizontal="center" vertical="center" wrapText="1"/>
    </xf>
    <xf numFmtId="0" fontId="1" fillId="9" borderId="14" xfId="0" applyFont="1" applyFill="1" applyBorder="1" applyAlignment="1">
      <alignment horizontal="center" vertical="center" wrapText="1"/>
    </xf>
    <xf numFmtId="0" fontId="25" fillId="9" borderId="54" xfId="0" applyFont="1" applyFill="1" applyBorder="1" applyAlignment="1">
      <alignment horizontal="center" vertical="center" wrapText="1"/>
    </xf>
    <xf numFmtId="0" fontId="25" fillId="9" borderId="53" xfId="0" applyFont="1" applyFill="1" applyBorder="1" applyAlignment="1">
      <alignment horizontal="center" vertical="center" wrapText="1"/>
    </xf>
    <xf numFmtId="0" fontId="25" fillId="9" borderId="55" xfId="0" applyFont="1" applyFill="1" applyBorder="1" applyAlignment="1">
      <alignment horizontal="center" vertical="center" wrapText="1"/>
    </xf>
    <xf numFmtId="0" fontId="25" fillId="9" borderId="56" xfId="0" applyFont="1" applyFill="1" applyBorder="1" applyAlignment="1">
      <alignment horizontal="center" vertical="center" wrapText="1"/>
    </xf>
    <xf numFmtId="0" fontId="25" fillId="9" borderId="57" xfId="0" applyFont="1" applyFill="1" applyBorder="1" applyAlignment="1">
      <alignment horizontal="center" vertical="center" wrapText="1"/>
    </xf>
    <xf numFmtId="0" fontId="25" fillId="9" borderId="58" xfId="0" applyFont="1" applyFill="1" applyBorder="1" applyAlignment="1">
      <alignment horizontal="center" vertical="center" wrapText="1"/>
    </xf>
    <xf numFmtId="0" fontId="25" fillId="10" borderId="51" xfId="0" applyFont="1" applyFill="1" applyBorder="1" applyAlignment="1">
      <alignment horizontal="center" vertical="center"/>
    </xf>
    <xf numFmtId="0" fontId="25" fillId="10" borderId="52" xfId="0" applyFont="1" applyFill="1" applyBorder="1" applyAlignment="1">
      <alignment horizontal="center" vertical="center"/>
    </xf>
    <xf numFmtId="0" fontId="45" fillId="0" borderId="16" xfId="0" applyFont="1" applyBorder="1" applyAlignment="1">
      <alignment horizontal="center"/>
    </xf>
    <xf numFmtId="0" fontId="45" fillId="0" borderId="17" xfId="0" applyFont="1" applyBorder="1" applyAlignment="1">
      <alignment horizontal="center"/>
    </xf>
    <xf numFmtId="0" fontId="45" fillId="0" borderId="18" xfId="0" applyFont="1" applyBorder="1" applyAlignment="1">
      <alignment horizontal="center"/>
    </xf>
    <xf numFmtId="0" fontId="19" fillId="9" borderId="55" xfId="0" applyFont="1" applyFill="1" applyBorder="1" applyAlignment="1">
      <alignment horizontal="center" vertical="center" wrapText="1"/>
    </xf>
    <xf numFmtId="0" fontId="19" fillId="9" borderId="54" xfId="0" applyFont="1" applyFill="1" applyBorder="1" applyAlignment="1">
      <alignment horizontal="center" vertical="center" wrapText="1"/>
    </xf>
    <xf numFmtId="0" fontId="19" fillId="9" borderId="53" xfId="0" applyFont="1" applyFill="1" applyBorder="1" applyAlignment="1">
      <alignment horizontal="center" vertical="center" wrapText="1"/>
    </xf>
    <xf numFmtId="0" fontId="1" fillId="9" borderId="56" xfId="0" applyFont="1" applyFill="1" applyBorder="1" applyAlignment="1">
      <alignment horizontal="center" vertical="center" wrapText="1"/>
    </xf>
    <xf numFmtId="0" fontId="1" fillId="9" borderId="57" xfId="0" applyFont="1" applyFill="1" applyBorder="1" applyAlignment="1">
      <alignment horizontal="center" vertical="center" wrapText="1"/>
    </xf>
    <xf numFmtId="0" fontId="1" fillId="9" borderId="58" xfId="0" applyFont="1" applyFill="1" applyBorder="1" applyAlignment="1">
      <alignment horizontal="center" vertical="center" wrapText="1"/>
    </xf>
    <xf numFmtId="0" fontId="19" fillId="10" borderId="51" xfId="0" applyFont="1" applyFill="1" applyBorder="1" applyAlignment="1">
      <alignment horizontal="center" vertical="center"/>
    </xf>
    <xf numFmtId="0" fontId="19" fillId="10" borderId="52" xfId="0" applyFont="1" applyFill="1" applyBorder="1" applyAlignment="1">
      <alignment horizontal="center" vertical="center"/>
    </xf>
    <xf numFmtId="0" fontId="1" fillId="9" borderId="13" xfId="0" applyFont="1" applyFill="1" applyBorder="1" applyAlignment="1">
      <alignment horizontal="center" vertical="center" wrapText="1"/>
    </xf>
    <xf numFmtId="0" fontId="49" fillId="12" borderId="13" xfId="0" applyFont="1" applyFill="1" applyBorder="1" applyAlignment="1">
      <alignment horizontal="center" vertical="center" wrapText="1"/>
    </xf>
    <xf numFmtId="0" fontId="0" fillId="0" borderId="0" xfId="0" applyAlignment="1">
      <alignment horizontal="left" wrapText="1"/>
    </xf>
    <xf numFmtId="0" fontId="16" fillId="0" borderId="0" xfId="0" applyFont="1" applyAlignment="1">
      <alignment horizontal="center"/>
    </xf>
  </cellXfs>
  <cellStyles count="3">
    <cellStyle name="Comma" xfId="2" builtinId="3"/>
    <cellStyle name="Hyperlink" xfId="1" builtinId="8"/>
    <cellStyle name="Normal" xfId="0" builtinId="0"/>
  </cellStyles>
  <dxfs count="68">
    <dxf>
      <font>
        <color theme="1"/>
      </font>
    </dxf>
    <dxf>
      <font>
        <color theme="1"/>
      </font>
    </dxf>
    <dxf>
      <font>
        <color theme="1"/>
      </font>
    </dxf>
    <dxf>
      <font>
        <color theme="1"/>
      </font>
    </dxf>
    <dxf>
      <font>
        <color auto="1"/>
      </font>
    </dxf>
    <dxf>
      <font>
        <color auto="1"/>
      </font>
    </dxf>
    <dxf>
      <font>
        <b/>
        <i val="0"/>
        <color theme="4"/>
      </font>
    </dxf>
    <dxf>
      <font>
        <color theme="1"/>
      </font>
    </dxf>
    <dxf>
      <font>
        <color theme="4"/>
      </font>
    </dxf>
    <dxf>
      <font>
        <color theme="1"/>
      </font>
    </dxf>
    <dxf>
      <font>
        <color theme="1"/>
      </font>
    </dxf>
    <dxf>
      <font>
        <color theme="1"/>
      </font>
    </dxf>
    <dxf>
      <font>
        <color theme="0" tint="-0.34998626667073579"/>
      </font>
      <fill>
        <patternFill patternType="none">
          <bgColor auto="1"/>
        </patternFill>
      </fill>
    </dxf>
    <dxf>
      <font>
        <color theme="1"/>
      </font>
    </dxf>
    <dxf>
      <font>
        <color theme="1"/>
      </font>
    </dxf>
    <dxf>
      <font>
        <color theme="1"/>
      </font>
      <fill>
        <patternFill patternType="none">
          <bgColor auto="1"/>
        </patternFill>
      </fill>
    </dxf>
    <dxf>
      <font>
        <color theme="1"/>
      </font>
      <fill>
        <patternFill patternType="none">
          <bgColor auto="1"/>
        </patternFill>
      </fill>
    </dxf>
    <dxf>
      <font>
        <color theme="1"/>
      </font>
    </dxf>
    <dxf>
      <font>
        <color theme="1"/>
      </font>
    </dxf>
    <dxf>
      <font>
        <color theme="1"/>
      </font>
    </dxf>
    <dxf>
      <font>
        <color theme="1"/>
      </font>
      <fill>
        <patternFill>
          <bgColor rgb="FFFFFF00"/>
        </patternFill>
      </fill>
    </dxf>
    <dxf>
      <font>
        <color theme="1"/>
      </font>
      <fill>
        <patternFill>
          <bgColor rgb="FF00B050"/>
        </patternFill>
      </fill>
    </dxf>
    <dxf>
      <font>
        <color rgb="FF9C0006"/>
      </font>
      <fill>
        <patternFill>
          <bgColor rgb="FFFFC7CE"/>
        </patternFill>
      </fill>
    </dxf>
    <dxf>
      <font>
        <b/>
        <i val="0"/>
        <color theme="1"/>
      </font>
    </dxf>
    <dxf>
      <font>
        <color theme="1"/>
      </font>
    </dxf>
    <dxf>
      <font>
        <color rgb="FFFF0000"/>
      </font>
    </dxf>
    <dxf>
      <font>
        <color rgb="FFFF0000"/>
      </font>
    </dxf>
    <dxf>
      <font>
        <color theme="1"/>
      </font>
    </dxf>
    <dxf>
      <font>
        <color rgb="FF9C0006"/>
      </font>
      <fill>
        <patternFill>
          <bgColor rgb="FFFFC7CE"/>
        </patternFill>
      </fill>
    </dxf>
    <dxf>
      <font>
        <color rgb="FF9C0006"/>
      </font>
      <fill>
        <patternFill>
          <bgColor rgb="FFFFC7CE"/>
        </patternFill>
      </fill>
    </dxf>
    <dxf>
      <font>
        <b/>
        <i val="0"/>
        <strike val="0"/>
        <color rgb="FFFF0000"/>
      </font>
      <fill>
        <patternFill>
          <bgColor rgb="FFFFFF00"/>
        </patternFill>
      </fill>
    </dxf>
    <dxf>
      <font>
        <b/>
        <i val="0"/>
        <color theme="1"/>
      </font>
    </dxf>
    <dxf>
      <font>
        <b/>
        <i val="0"/>
        <color rgb="FFFF0000"/>
      </font>
      <fill>
        <patternFill>
          <bgColor rgb="FFFFFF00"/>
        </patternFill>
      </fill>
    </dxf>
    <dxf>
      <font>
        <color theme="1"/>
      </font>
    </dxf>
    <dxf>
      <font>
        <color theme="1"/>
      </font>
    </dxf>
    <dxf>
      <font>
        <color theme="1"/>
      </font>
    </dxf>
    <dxf>
      <font>
        <color theme="1"/>
      </font>
    </dxf>
    <dxf>
      <font>
        <color auto="1"/>
      </font>
    </dxf>
    <dxf>
      <font>
        <color auto="1"/>
      </font>
    </dxf>
    <dxf>
      <font>
        <b/>
        <i val="0"/>
        <color theme="4"/>
      </font>
    </dxf>
    <dxf>
      <font>
        <color theme="1"/>
      </font>
    </dxf>
    <dxf>
      <font>
        <color theme="1"/>
      </font>
    </dxf>
    <dxf>
      <font>
        <color theme="4"/>
      </font>
    </dxf>
    <dxf>
      <font>
        <color theme="1"/>
      </font>
    </dxf>
    <dxf>
      <font>
        <color theme="1"/>
      </font>
    </dxf>
    <dxf>
      <font>
        <color theme="1"/>
      </font>
    </dxf>
    <dxf>
      <font>
        <color theme="1"/>
      </font>
    </dxf>
    <dxf>
      <font>
        <color theme="0" tint="-0.34998626667073579"/>
      </font>
      <fill>
        <patternFill patternType="none">
          <bgColor auto="1"/>
        </patternFill>
      </fill>
    </dxf>
    <dxf>
      <font>
        <color theme="1"/>
      </font>
    </dxf>
    <dxf>
      <font>
        <color theme="1"/>
      </font>
    </dxf>
    <dxf>
      <font>
        <color theme="1"/>
      </font>
      <fill>
        <patternFill patternType="none">
          <bgColor auto="1"/>
        </patternFill>
      </fill>
    </dxf>
    <dxf>
      <font>
        <color theme="1"/>
      </font>
      <fill>
        <patternFill patternType="none">
          <bgColor auto="1"/>
        </patternFill>
      </fill>
    </dxf>
    <dxf>
      <font>
        <color theme="1"/>
      </font>
    </dxf>
    <dxf>
      <font>
        <color theme="1"/>
      </font>
    </dxf>
    <dxf>
      <font>
        <color theme="1"/>
      </font>
    </dxf>
    <dxf>
      <font>
        <color rgb="FF9C0006"/>
      </font>
      <fill>
        <patternFill>
          <bgColor rgb="FFFFC7CE"/>
        </patternFill>
      </fill>
    </dxf>
    <dxf>
      <font>
        <color theme="1"/>
      </font>
      <fill>
        <patternFill>
          <bgColor rgb="FF00B050"/>
        </patternFill>
      </fill>
    </dxf>
    <dxf>
      <font>
        <color theme="1"/>
      </font>
      <fill>
        <patternFill>
          <bgColor rgb="FFFFFF00"/>
        </patternFill>
      </fill>
    </dxf>
    <dxf>
      <font>
        <b/>
        <i val="0"/>
        <color theme="1"/>
      </font>
    </dxf>
    <dxf>
      <font>
        <color theme="1"/>
      </font>
    </dxf>
    <dxf>
      <font>
        <color rgb="FFFF0000"/>
      </font>
    </dxf>
    <dxf>
      <font>
        <color rgb="FFFF0000"/>
      </font>
    </dxf>
    <dxf>
      <font>
        <color theme="1"/>
      </font>
    </dxf>
    <dxf>
      <font>
        <color rgb="FF9C0006"/>
      </font>
      <fill>
        <patternFill>
          <bgColor rgb="FFFFC7CE"/>
        </patternFill>
      </fill>
    </dxf>
    <dxf>
      <font>
        <color rgb="FF9C0006"/>
      </font>
      <fill>
        <patternFill>
          <bgColor rgb="FFFFC7CE"/>
        </patternFill>
      </fill>
    </dxf>
    <dxf>
      <font>
        <b/>
        <i val="0"/>
        <color rgb="FFFF0000"/>
      </font>
      <fill>
        <patternFill>
          <bgColor rgb="FFFFFF00"/>
        </patternFill>
      </fill>
    </dxf>
    <dxf>
      <font>
        <b/>
        <i val="0"/>
        <strike val="0"/>
        <color rgb="FFFF0000"/>
      </font>
      <fill>
        <patternFill>
          <bgColor rgb="FFFFFF00"/>
        </patternFill>
      </fill>
    </dxf>
    <dxf>
      <font>
        <b/>
        <i val="0"/>
        <color theme="1"/>
      </font>
    </dxf>
  </dxfs>
  <tableStyles count="0" defaultTableStyle="TableStyleMedium2" defaultPivotStyle="PivotStyleLight16"/>
  <colors>
    <mruColors>
      <color rgb="FFDF81CD"/>
      <color rgb="FFFFFFCC"/>
      <color rgb="FFFCE4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10" Type="http://schemas.openxmlformats.org/officeDocument/2006/relationships/image" Target="../media/image11.png"/><Relationship Id="rId4" Type="http://schemas.openxmlformats.org/officeDocument/2006/relationships/image" Target="../media/image5.png"/><Relationship Id="rId9" Type="http://schemas.openxmlformats.org/officeDocument/2006/relationships/image" Target="../media/image10.png"/></Relationships>
</file>

<file path=xl/drawings/_rels/drawing3.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3" Type="http://schemas.openxmlformats.org/officeDocument/2006/relationships/image" Target="../media/image4.png"/><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image" Target="../media/image3.png"/><Relationship Id="rId16" Type="http://schemas.openxmlformats.org/officeDocument/2006/relationships/image" Target="../media/image17.png"/><Relationship Id="rId1" Type="http://schemas.openxmlformats.org/officeDocument/2006/relationships/image" Target="../media/image2.png"/><Relationship Id="rId6" Type="http://schemas.openxmlformats.org/officeDocument/2006/relationships/image" Target="../media/image7.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16.png"/><Relationship Id="rId10" Type="http://schemas.openxmlformats.org/officeDocument/2006/relationships/image" Target="../media/image12.png"/><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_rels/drawing4.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9.png"/></Relationships>
</file>

<file path=xl/drawings/_rels/drawing5.xml.rels><?xml version="1.0" encoding="UTF-8" standalone="yes"?>
<Relationships xmlns="http://schemas.openxmlformats.org/package/2006/relationships"><Relationship Id="rId8" Type="http://schemas.openxmlformats.org/officeDocument/2006/relationships/image" Target="../media/image27.PNG"/><Relationship Id="rId13" Type="http://schemas.openxmlformats.org/officeDocument/2006/relationships/image" Target="../media/image32.PNG"/><Relationship Id="rId18" Type="http://schemas.openxmlformats.org/officeDocument/2006/relationships/image" Target="../media/image37.PNG"/><Relationship Id="rId3" Type="http://schemas.openxmlformats.org/officeDocument/2006/relationships/image" Target="../media/image22.png"/><Relationship Id="rId7" Type="http://schemas.openxmlformats.org/officeDocument/2006/relationships/image" Target="../media/image26.PNG"/><Relationship Id="rId12" Type="http://schemas.openxmlformats.org/officeDocument/2006/relationships/image" Target="../media/image31.PNG"/><Relationship Id="rId17" Type="http://schemas.openxmlformats.org/officeDocument/2006/relationships/image" Target="../media/image36.PNG"/><Relationship Id="rId2" Type="http://schemas.openxmlformats.org/officeDocument/2006/relationships/image" Target="../media/image21.png"/><Relationship Id="rId16" Type="http://schemas.openxmlformats.org/officeDocument/2006/relationships/image" Target="../media/image35.PNG"/><Relationship Id="rId1" Type="http://schemas.openxmlformats.org/officeDocument/2006/relationships/image" Target="../media/image20.png"/><Relationship Id="rId6" Type="http://schemas.openxmlformats.org/officeDocument/2006/relationships/image" Target="../media/image25.png"/><Relationship Id="rId11" Type="http://schemas.openxmlformats.org/officeDocument/2006/relationships/image" Target="../media/image30.PNG"/><Relationship Id="rId5" Type="http://schemas.openxmlformats.org/officeDocument/2006/relationships/image" Target="../media/image24.png"/><Relationship Id="rId15" Type="http://schemas.openxmlformats.org/officeDocument/2006/relationships/image" Target="../media/image34.PNG"/><Relationship Id="rId10" Type="http://schemas.openxmlformats.org/officeDocument/2006/relationships/image" Target="../media/image29.PNG"/><Relationship Id="rId4" Type="http://schemas.openxmlformats.org/officeDocument/2006/relationships/image" Target="../media/image23.png"/><Relationship Id="rId9" Type="http://schemas.openxmlformats.org/officeDocument/2006/relationships/image" Target="../media/image28.PNG"/><Relationship Id="rId14" Type="http://schemas.openxmlformats.org/officeDocument/2006/relationships/image" Target="../media/image33.PNG"/></Relationships>
</file>

<file path=xl/drawings/_rels/drawing6.xml.rels><?xml version="1.0" encoding="UTF-8" standalone="yes"?>
<Relationships xmlns="http://schemas.openxmlformats.org/package/2006/relationships"><Relationship Id="rId8" Type="http://schemas.openxmlformats.org/officeDocument/2006/relationships/image" Target="../media/image45.PNG"/><Relationship Id="rId13" Type="http://schemas.openxmlformats.org/officeDocument/2006/relationships/image" Target="../media/image50.PNG"/><Relationship Id="rId3" Type="http://schemas.openxmlformats.org/officeDocument/2006/relationships/image" Target="../media/image40.PNG"/><Relationship Id="rId7" Type="http://schemas.openxmlformats.org/officeDocument/2006/relationships/image" Target="../media/image44.PNG"/><Relationship Id="rId12" Type="http://schemas.openxmlformats.org/officeDocument/2006/relationships/image" Target="../media/image49.PNG"/><Relationship Id="rId2" Type="http://schemas.openxmlformats.org/officeDocument/2006/relationships/image" Target="../media/image39.PNG"/><Relationship Id="rId1" Type="http://schemas.openxmlformats.org/officeDocument/2006/relationships/image" Target="../media/image38.PNG"/><Relationship Id="rId6" Type="http://schemas.openxmlformats.org/officeDocument/2006/relationships/image" Target="../media/image43.PNG"/><Relationship Id="rId11" Type="http://schemas.openxmlformats.org/officeDocument/2006/relationships/image" Target="../media/image48.PNG"/><Relationship Id="rId5" Type="http://schemas.openxmlformats.org/officeDocument/2006/relationships/image" Target="../media/image42.PNG"/><Relationship Id="rId10" Type="http://schemas.openxmlformats.org/officeDocument/2006/relationships/image" Target="../media/image47.PNG"/><Relationship Id="rId4" Type="http://schemas.openxmlformats.org/officeDocument/2006/relationships/image" Target="../media/image41.PNG"/><Relationship Id="rId9" Type="http://schemas.openxmlformats.org/officeDocument/2006/relationships/image" Target="../media/image46.PNG"/></Relationships>
</file>

<file path=xl/drawings/drawing1.xml><?xml version="1.0" encoding="utf-8"?>
<xdr:wsDr xmlns:xdr="http://schemas.openxmlformats.org/drawingml/2006/spreadsheetDrawing" xmlns:a="http://schemas.openxmlformats.org/drawingml/2006/main">
  <xdr:twoCellAnchor>
    <xdr:from>
      <xdr:col>0</xdr:col>
      <xdr:colOff>47626</xdr:colOff>
      <xdr:row>0</xdr:row>
      <xdr:rowOff>133349</xdr:rowOff>
    </xdr:from>
    <xdr:to>
      <xdr:col>10</xdr:col>
      <xdr:colOff>552450</xdr:colOff>
      <xdr:row>13</xdr:row>
      <xdr:rowOff>115957</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47626" y="133349"/>
          <a:ext cx="6269520" cy="245910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PDS Form Instructions</a:t>
          </a:r>
        </a:p>
        <a:p>
          <a:endParaRPr lang="en-US" sz="1100"/>
        </a:p>
        <a:p>
          <a:r>
            <a:rPr lang="en-US" sz="1100">
              <a:solidFill>
                <a:schemeClr val="dk1"/>
              </a:solidFill>
              <a:effectLst/>
              <a:latin typeface="+mn-lt"/>
              <a:ea typeface="+mn-ea"/>
              <a:cs typeface="+mn-cs"/>
            </a:rPr>
            <a:t>1.) Submit one PDS form per part # unless the same packaging is used for multiple part numbers.  If the parts are different weights then you must fill out separate</a:t>
          </a:r>
          <a:r>
            <a:rPr lang="en-US" sz="1100" baseline="0">
              <a:solidFill>
                <a:schemeClr val="dk1"/>
              </a:solidFill>
              <a:effectLst/>
              <a:latin typeface="+mn-lt"/>
              <a:ea typeface="+mn-ea"/>
              <a:cs typeface="+mn-cs"/>
            </a:rPr>
            <a:t> forms.</a:t>
          </a:r>
        </a:p>
        <a:p>
          <a:r>
            <a:rPr lang="en-US" sz="1100" baseline="0">
              <a:solidFill>
                <a:schemeClr val="dk1"/>
              </a:solidFill>
              <a:effectLst/>
              <a:latin typeface="+mn-lt"/>
              <a:ea typeface="+mn-ea"/>
              <a:cs typeface="+mn-cs"/>
            </a:rPr>
            <a:t>2.) Fill out form completely! At the very least all field with a red </a:t>
          </a:r>
          <a:r>
            <a:rPr lang="en-US" sz="1100" baseline="0">
              <a:solidFill>
                <a:srgbClr val="FF0000"/>
              </a:solidFill>
              <a:effectLst/>
              <a:latin typeface="+mn-lt"/>
              <a:ea typeface="+mn-ea"/>
              <a:cs typeface="+mn-cs"/>
            </a:rPr>
            <a:t>*</a:t>
          </a:r>
          <a:r>
            <a:rPr lang="en-US" sz="1100" baseline="0">
              <a:solidFill>
                <a:schemeClr val="dk1"/>
              </a:solidFill>
              <a:effectLst/>
              <a:latin typeface="+mn-lt"/>
              <a:ea typeface="+mn-ea"/>
              <a:cs typeface="+mn-cs"/>
            </a:rPr>
            <a:t> must be populated </a:t>
          </a:r>
          <a:endParaRPr lang="en-US">
            <a:effectLst/>
          </a:endParaRPr>
        </a:p>
        <a:p>
          <a:r>
            <a:rPr lang="en-US" sz="1100">
              <a:solidFill>
                <a:schemeClr val="dk1"/>
              </a:solidFill>
              <a:effectLst/>
              <a:latin typeface="+mn-lt"/>
              <a:ea typeface="+mn-ea"/>
              <a:cs typeface="+mn-cs"/>
            </a:rPr>
            <a:t>3.) Save form and rename the file as shown in red  before submitting</a:t>
          </a:r>
          <a:r>
            <a:rPr lang="en-US" sz="1100" baseline="0">
              <a:solidFill>
                <a:schemeClr val="dk1"/>
              </a:solidFill>
              <a:effectLst/>
              <a:latin typeface="+mn-lt"/>
              <a:ea typeface="+mn-ea"/>
              <a:cs typeface="+mn-cs"/>
            </a:rPr>
            <a:t>.  </a:t>
          </a:r>
          <a:r>
            <a:rPr lang="en-US" sz="1100" baseline="0">
              <a:solidFill>
                <a:srgbClr val="FF0000"/>
              </a:solidFill>
              <a:effectLst/>
              <a:latin typeface="+mn-lt"/>
              <a:ea typeface="+mn-ea"/>
              <a:cs typeface="+mn-cs"/>
            </a:rPr>
            <a:t>"</a:t>
          </a:r>
          <a:r>
            <a:rPr lang="en-US" sz="1100">
              <a:solidFill>
                <a:srgbClr val="FF0000"/>
              </a:solidFill>
              <a:effectLst/>
              <a:latin typeface="+mn-lt"/>
              <a:ea typeface="+mn-ea"/>
              <a:cs typeface="+mn-cs"/>
            </a:rPr>
            <a:t>Lucid PDS_Suppliername_Part</a:t>
          </a:r>
          <a:r>
            <a:rPr lang="en-US" sz="1100" baseline="0">
              <a:solidFill>
                <a:srgbClr val="FF0000"/>
              </a:solidFill>
              <a:effectLst/>
              <a:latin typeface="+mn-lt"/>
              <a:ea typeface="+mn-ea"/>
              <a:cs typeface="+mn-cs"/>
            </a:rPr>
            <a:t>#"</a:t>
          </a:r>
          <a:endParaRPr lang="en-US">
            <a:solidFill>
              <a:srgbClr val="FF0000"/>
            </a:solidFill>
            <a:effectLst/>
          </a:endParaRPr>
        </a:p>
        <a:p>
          <a:r>
            <a:rPr lang="en-US" sz="1100">
              <a:solidFill>
                <a:schemeClr val="dk1"/>
              </a:solidFill>
              <a:effectLst/>
              <a:latin typeface="+mn-lt"/>
              <a:ea typeface="+mn-ea"/>
              <a:cs typeface="+mn-cs"/>
            </a:rPr>
            <a:t>3.) Email</a:t>
          </a:r>
          <a:r>
            <a:rPr lang="en-US" sz="1100" baseline="0">
              <a:solidFill>
                <a:schemeClr val="dk1"/>
              </a:solidFill>
              <a:effectLst/>
              <a:latin typeface="+mn-lt"/>
              <a:ea typeface="+mn-ea"/>
              <a:cs typeface="+mn-cs"/>
            </a:rPr>
            <a:t> the PDS form to your Lucid packaging contact. If you do not know your Lucid packaging contact you can submit the form </a:t>
          </a:r>
          <a:r>
            <a:rPr lang="en-US" sz="1100" b="0" baseline="0">
              <a:solidFill>
                <a:schemeClr val="dk1"/>
              </a:solidFill>
              <a:effectLst/>
              <a:latin typeface="+mn-lt"/>
              <a:ea typeface="+mn-ea"/>
              <a:cs typeface="+mn-cs"/>
            </a:rPr>
            <a:t>to</a:t>
          </a:r>
          <a:r>
            <a:rPr lang="en-US" sz="1100" b="1" baseline="0">
              <a:solidFill>
                <a:schemeClr val="dk1"/>
              </a:solidFill>
              <a:effectLst/>
              <a:latin typeface="+mn-lt"/>
              <a:ea typeface="+mn-ea"/>
              <a:cs typeface="+mn-cs"/>
            </a:rPr>
            <a:t> Packaging@lucidmotors.com.</a:t>
          </a:r>
          <a:endParaRPr lang="en-US">
            <a:effectLst/>
          </a:endParaRPr>
        </a:p>
        <a:p>
          <a:r>
            <a:rPr lang="en-US" sz="1100" b="0" baseline="0">
              <a:solidFill>
                <a:schemeClr val="dk1"/>
              </a:solidFill>
              <a:effectLst/>
              <a:latin typeface="+mn-lt"/>
              <a:ea typeface="+mn-ea"/>
              <a:cs typeface="+mn-cs"/>
            </a:rPr>
            <a:t>4.) Once reviewed you will receive back the signed/approved PDS or feedback for revisions that need to be made. </a:t>
          </a:r>
        </a:p>
        <a:p>
          <a:r>
            <a:rPr lang="en-US" sz="1100" b="0" baseline="0">
              <a:solidFill>
                <a:schemeClr val="dk1"/>
              </a:solidFill>
              <a:effectLst/>
              <a:latin typeface="+mn-lt"/>
              <a:ea typeface="+mn-ea"/>
              <a:cs typeface="+mn-cs"/>
            </a:rPr>
            <a:t>5.) Upload signed form into the Lucid supplier quality portal.</a:t>
          </a:r>
          <a:endParaRPr lang="en-US">
            <a:effectLst/>
          </a:endParaRPr>
        </a:p>
        <a:p>
          <a:endParaRPr lang="en-US" sz="1100" b="1" baseline="0">
            <a:solidFill>
              <a:sysClr val="windowText" lastClr="000000"/>
            </a:solidFill>
          </a:endParaRPr>
        </a:p>
        <a:p>
          <a:r>
            <a:rPr lang="en-US" sz="1400" b="1" baseline="0">
              <a:solidFill>
                <a:srgbClr val="FF0000"/>
              </a:solidFill>
            </a:rPr>
            <a:t>DO NOT CONVERT PDS FORM TO PDF</a:t>
          </a:r>
          <a:endParaRPr lang="en-US" sz="1400" b="1">
            <a:solidFill>
              <a:srgbClr val="FF0000"/>
            </a:solidFill>
          </a:endParaRPr>
        </a:p>
      </xdr:txBody>
    </xdr:sp>
    <xdr:clientData/>
  </xdr:twoCellAnchor>
  <xdr:twoCellAnchor editAs="oneCell">
    <xdr:from>
      <xdr:col>0</xdr:col>
      <xdr:colOff>89866</xdr:colOff>
      <xdr:row>13</xdr:row>
      <xdr:rowOff>311840</xdr:rowOff>
    </xdr:from>
    <xdr:to>
      <xdr:col>11</xdr:col>
      <xdr:colOff>228600</xdr:colOff>
      <xdr:row>29</xdr:row>
      <xdr:rowOff>25984</xdr:rowOff>
    </xdr:to>
    <xdr:pic>
      <xdr:nvPicPr>
        <xdr:cNvPr id="4" name="Picture 3">
          <a:extLst>
            <a:ext uri="{FF2B5EF4-FFF2-40B4-BE49-F238E27FC236}">
              <a16:creationId xmlns:a16="http://schemas.microsoft.com/office/drawing/2014/main" id="{00E2D1F6-FBB6-465D-5ACF-831365D646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t="3745" b="3745"/>
        <a:stretch/>
      </xdr:blipFill>
      <xdr:spPr>
        <a:xfrm>
          <a:off x="89866" y="2788340"/>
          <a:ext cx="6482384" cy="30288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100633</xdr:colOff>
      <xdr:row>2</xdr:row>
      <xdr:rowOff>36514</xdr:rowOff>
    </xdr:from>
    <xdr:to>
      <xdr:col>32</xdr:col>
      <xdr:colOff>563776</xdr:colOff>
      <xdr:row>2</xdr:row>
      <xdr:rowOff>185435</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951056" y="229945"/>
          <a:ext cx="1439089" cy="148921"/>
        </a:xfrm>
        <a:prstGeom prst="rect">
          <a:avLst/>
        </a:prstGeom>
      </xdr:spPr>
    </xdr:pic>
    <xdr:clientData/>
  </xdr:twoCellAnchor>
  <xdr:twoCellAnchor editAs="oneCell">
    <xdr:from>
      <xdr:col>28</xdr:col>
      <xdr:colOff>9927</xdr:colOff>
      <xdr:row>82</xdr:row>
      <xdr:rowOff>124301</xdr:rowOff>
    </xdr:from>
    <xdr:to>
      <xdr:col>33</xdr:col>
      <xdr:colOff>11352</xdr:colOff>
      <xdr:row>83</xdr:row>
      <xdr:rowOff>65231</xdr:rowOff>
    </xdr:to>
    <xdr:pic>
      <xdr:nvPicPr>
        <xdr:cNvPr id="12" name="Picture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859018" y="10298733"/>
          <a:ext cx="1546207" cy="160006"/>
        </a:xfrm>
        <a:prstGeom prst="rect">
          <a:avLst/>
        </a:prstGeom>
      </xdr:spPr>
    </xdr:pic>
    <xdr:clientData/>
  </xdr:twoCellAnchor>
  <xdr:twoCellAnchor>
    <xdr:from>
      <xdr:col>29</xdr:col>
      <xdr:colOff>151730</xdr:colOff>
      <xdr:row>41</xdr:row>
      <xdr:rowOff>6594</xdr:rowOff>
    </xdr:from>
    <xdr:to>
      <xdr:col>29</xdr:col>
      <xdr:colOff>151730</xdr:colOff>
      <xdr:row>58</xdr:row>
      <xdr:rowOff>10735</xdr:rowOff>
    </xdr:to>
    <xdr:cxnSp macro="">
      <xdr:nvCxnSpPr>
        <xdr:cNvPr id="4" name="Straight Connector 3">
          <a:extLst>
            <a:ext uri="{FF2B5EF4-FFF2-40B4-BE49-F238E27FC236}">
              <a16:creationId xmlns:a16="http://schemas.microsoft.com/office/drawing/2014/main" id="{00000000-0008-0000-0000-000004000000}"/>
            </a:ext>
          </a:extLst>
        </xdr:cNvPr>
        <xdr:cNvCxnSpPr/>
      </xdr:nvCxnSpPr>
      <xdr:spPr>
        <a:xfrm flipV="1">
          <a:off x="5170672" y="5369902"/>
          <a:ext cx="0" cy="2224198"/>
        </a:xfrm>
        <a:prstGeom prst="line">
          <a:avLst/>
        </a:prstGeom>
        <a:ln w="9525"/>
      </xdr:spPr>
      <xdr:style>
        <a:lnRef idx="2">
          <a:schemeClr val="dk1"/>
        </a:lnRef>
        <a:fillRef idx="0">
          <a:schemeClr val="dk1"/>
        </a:fillRef>
        <a:effectRef idx="1">
          <a:schemeClr val="dk1"/>
        </a:effectRef>
        <a:fontRef idx="minor">
          <a:schemeClr val="tx1"/>
        </a:fontRef>
      </xdr:style>
    </xdr:cxnSp>
    <xdr:clientData/>
  </xdr:twoCellAnchor>
  <xdr:twoCellAnchor>
    <xdr:from>
      <xdr:col>29</xdr:col>
      <xdr:colOff>86266</xdr:colOff>
      <xdr:row>90</xdr:row>
      <xdr:rowOff>84705</xdr:rowOff>
    </xdr:from>
    <xdr:to>
      <xdr:col>32</xdr:col>
      <xdr:colOff>269726</xdr:colOff>
      <xdr:row>91</xdr:row>
      <xdr:rowOff>159248</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5024612" y="11771147"/>
          <a:ext cx="945460" cy="26504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900" b="1"/>
            <a:t>Ex. Dunnage 1</a:t>
          </a:r>
        </a:p>
      </xdr:txBody>
    </xdr:sp>
    <xdr:clientData fLocksWithSheet="0"/>
  </xdr:twoCellAnchor>
  <xdr:twoCellAnchor>
    <xdr:from>
      <xdr:col>29</xdr:col>
      <xdr:colOff>113375</xdr:colOff>
      <xdr:row>92</xdr:row>
      <xdr:rowOff>36061</xdr:rowOff>
    </xdr:from>
    <xdr:to>
      <xdr:col>32</xdr:col>
      <xdr:colOff>315057</xdr:colOff>
      <xdr:row>93</xdr:row>
      <xdr:rowOff>110604</xdr:rowOff>
    </xdr:to>
    <xdr:sp macro="" textlink="">
      <xdr:nvSpPr>
        <xdr:cNvPr id="18" name="TextBox 17">
          <a:extLst>
            <a:ext uri="{FF2B5EF4-FFF2-40B4-BE49-F238E27FC236}">
              <a16:creationId xmlns:a16="http://schemas.microsoft.com/office/drawing/2014/main" id="{00000000-0008-0000-0000-000012000000}"/>
            </a:ext>
          </a:extLst>
        </xdr:cNvPr>
        <xdr:cNvSpPr txBox="1"/>
      </xdr:nvSpPr>
      <xdr:spPr>
        <a:xfrm>
          <a:off x="5051721" y="12103503"/>
          <a:ext cx="963682" cy="26504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900" b="1"/>
            <a:t>Ex. Dunnage 2</a:t>
          </a:r>
        </a:p>
      </xdr:txBody>
    </xdr:sp>
    <xdr:clientData fLocksWithSheet="0"/>
  </xdr:twoCellAnchor>
  <xdr:twoCellAnchor>
    <xdr:from>
      <xdr:col>27</xdr:col>
      <xdr:colOff>140804</xdr:colOff>
      <xdr:row>91</xdr:row>
      <xdr:rowOff>26727</xdr:rowOff>
    </xdr:from>
    <xdr:to>
      <xdr:col>29</xdr:col>
      <xdr:colOff>86266</xdr:colOff>
      <xdr:row>91</xdr:row>
      <xdr:rowOff>115956</xdr:rowOff>
    </xdr:to>
    <xdr:cxnSp macro="">
      <xdr:nvCxnSpPr>
        <xdr:cNvPr id="6" name="Straight Arrow Connector 5">
          <a:extLst>
            <a:ext uri="{FF2B5EF4-FFF2-40B4-BE49-F238E27FC236}">
              <a16:creationId xmlns:a16="http://schemas.microsoft.com/office/drawing/2014/main" id="{00000000-0008-0000-0000-000006000000}"/>
            </a:ext>
          </a:extLst>
        </xdr:cNvPr>
        <xdr:cNvCxnSpPr>
          <a:stCxn id="2" idx="1"/>
        </xdr:cNvCxnSpPr>
      </xdr:nvCxnSpPr>
      <xdr:spPr>
        <a:xfrm flipH="1">
          <a:off x="4828761" y="12458923"/>
          <a:ext cx="293331" cy="89229"/>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fLocksWithSheet="0"/>
  </xdr:twoCellAnchor>
  <xdr:twoCellAnchor>
    <xdr:from>
      <xdr:col>27</xdr:col>
      <xdr:colOff>0</xdr:colOff>
      <xdr:row>92</xdr:row>
      <xdr:rowOff>168583</xdr:rowOff>
    </xdr:from>
    <xdr:to>
      <xdr:col>29</xdr:col>
      <xdr:colOff>113375</xdr:colOff>
      <xdr:row>93</xdr:row>
      <xdr:rowOff>41413</xdr:rowOff>
    </xdr:to>
    <xdr:cxnSp macro="">
      <xdr:nvCxnSpPr>
        <xdr:cNvPr id="19" name="Straight Arrow Connector 18">
          <a:extLst>
            <a:ext uri="{FF2B5EF4-FFF2-40B4-BE49-F238E27FC236}">
              <a16:creationId xmlns:a16="http://schemas.microsoft.com/office/drawing/2014/main" id="{00000000-0008-0000-0000-000013000000}"/>
            </a:ext>
          </a:extLst>
        </xdr:cNvPr>
        <xdr:cNvCxnSpPr>
          <a:stCxn id="18" idx="1"/>
        </xdr:cNvCxnSpPr>
      </xdr:nvCxnSpPr>
      <xdr:spPr>
        <a:xfrm flipH="1">
          <a:off x="4687957" y="12791279"/>
          <a:ext cx="461244" cy="63330"/>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fLocksWithSheet="0"/>
  </xdr:twoCellAnchor>
  <xdr:twoCellAnchor>
    <xdr:from>
      <xdr:col>29</xdr:col>
      <xdr:colOff>161253</xdr:colOff>
      <xdr:row>30</xdr:row>
      <xdr:rowOff>89297</xdr:rowOff>
    </xdr:from>
    <xdr:to>
      <xdr:col>29</xdr:col>
      <xdr:colOff>163066</xdr:colOff>
      <xdr:row>40</xdr:row>
      <xdr:rowOff>4142</xdr:rowOff>
    </xdr:to>
    <xdr:cxnSp macro="">
      <xdr:nvCxnSpPr>
        <xdr:cNvPr id="20" name="Straight Connector 19">
          <a:extLst>
            <a:ext uri="{FF2B5EF4-FFF2-40B4-BE49-F238E27FC236}">
              <a16:creationId xmlns:a16="http://schemas.microsoft.com/office/drawing/2014/main" id="{00000000-0008-0000-0000-000014000000}"/>
            </a:ext>
          </a:extLst>
        </xdr:cNvPr>
        <xdr:cNvCxnSpPr/>
      </xdr:nvCxnSpPr>
      <xdr:spPr>
        <a:xfrm flipV="1">
          <a:off x="5197079" y="3659101"/>
          <a:ext cx="1813" cy="1115824"/>
        </a:xfrm>
        <a:prstGeom prst="line">
          <a:avLst/>
        </a:prstGeom>
        <a:ln w="9525"/>
      </xdr:spPr>
      <xdr:style>
        <a:lnRef idx="2">
          <a:schemeClr val="dk1"/>
        </a:lnRef>
        <a:fillRef idx="0">
          <a:schemeClr val="dk1"/>
        </a:fillRef>
        <a:effectRef idx="1">
          <a:schemeClr val="dk1"/>
        </a:effectRef>
        <a:fontRef idx="minor">
          <a:schemeClr val="tx1"/>
        </a:fontRef>
      </xdr:style>
    </xdr:cxnSp>
    <xdr:clientData/>
  </xdr:twoCellAnchor>
  <xdr:twoCellAnchor>
    <xdr:from>
      <xdr:col>29</xdr:col>
      <xdr:colOff>163669</xdr:colOff>
      <xdr:row>30</xdr:row>
      <xdr:rowOff>82828</xdr:rowOff>
    </xdr:from>
    <xdr:to>
      <xdr:col>34</xdr:col>
      <xdr:colOff>0</xdr:colOff>
      <xdr:row>30</xdr:row>
      <xdr:rowOff>85859</xdr:rowOff>
    </xdr:to>
    <xdr:cxnSp macro="">
      <xdr:nvCxnSpPr>
        <xdr:cNvPr id="24" name="Straight Connector 23">
          <a:extLst>
            <a:ext uri="{FF2B5EF4-FFF2-40B4-BE49-F238E27FC236}">
              <a16:creationId xmlns:a16="http://schemas.microsoft.com/office/drawing/2014/main" id="{00000000-0008-0000-0000-000018000000}"/>
            </a:ext>
          </a:extLst>
        </xdr:cNvPr>
        <xdr:cNvCxnSpPr/>
      </xdr:nvCxnSpPr>
      <xdr:spPr>
        <a:xfrm flipH="1">
          <a:off x="5162282" y="3855265"/>
          <a:ext cx="1236908" cy="3031"/>
        </a:xfrm>
        <a:prstGeom prst="line">
          <a:avLst/>
        </a:prstGeom>
        <a:ln w="9525"/>
      </xdr:spPr>
      <xdr:style>
        <a:lnRef idx="2">
          <a:schemeClr val="dk1"/>
        </a:lnRef>
        <a:fillRef idx="0">
          <a:schemeClr val="dk1"/>
        </a:fillRef>
        <a:effectRef idx="1">
          <a:schemeClr val="dk1"/>
        </a:effectRef>
        <a:fontRef idx="minor">
          <a:schemeClr val="tx1"/>
        </a:fontRef>
      </xdr:style>
    </xdr:cxnSp>
    <xdr:clientData/>
  </xdr:twoCellAnchor>
  <xdr:twoCellAnchor editAs="oneCell">
    <xdr:from>
      <xdr:col>30</xdr:col>
      <xdr:colOff>96980</xdr:colOff>
      <xdr:row>2</xdr:row>
      <xdr:rowOff>212086</xdr:rowOff>
    </xdr:from>
    <xdr:to>
      <xdr:col>32</xdr:col>
      <xdr:colOff>25329</xdr:colOff>
      <xdr:row>3</xdr:row>
      <xdr:rowOff>63351</xdr:rowOff>
    </xdr:to>
    <xdr:pic>
      <xdr:nvPicPr>
        <xdr:cNvPr id="7" name="Picture 6">
          <a:extLst>
            <a:ext uri="{FF2B5EF4-FFF2-40B4-BE49-F238E27FC236}">
              <a16:creationId xmlns:a16="http://schemas.microsoft.com/office/drawing/2014/main" id="{CD41D0A6-4B29-424E-8782-9BA7F2ADF58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5490511" y="402586"/>
          <a:ext cx="309349" cy="148921"/>
        </a:xfrm>
        <a:prstGeom prst="rect">
          <a:avLst/>
        </a:prstGeom>
      </xdr:spPr>
    </xdr:pic>
    <xdr:clientData/>
  </xdr:twoCellAnchor>
  <xdr:twoCellAnchor editAs="oneCell">
    <xdr:from>
      <xdr:col>30</xdr:col>
      <xdr:colOff>66675</xdr:colOff>
      <xdr:row>83</xdr:row>
      <xdr:rowOff>114300</xdr:rowOff>
    </xdr:from>
    <xdr:to>
      <xdr:col>31</xdr:col>
      <xdr:colOff>166474</xdr:colOff>
      <xdr:row>84</xdr:row>
      <xdr:rowOff>98916</xdr:rowOff>
    </xdr:to>
    <xdr:pic>
      <xdr:nvPicPr>
        <xdr:cNvPr id="10" name="Picture 9">
          <a:extLst>
            <a:ext uri="{FF2B5EF4-FFF2-40B4-BE49-F238E27FC236}">
              <a16:creationId xmlns:a16="http://schemas.microsoft.com/office/drawing/2014/main" id="{6914D327-2EFF-4740-89C9-8F51C518BFC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5438775" y="10534650"/>
          <a:ext cx="309349" cy="146540"/>
        </a:xfrm>
        <a:prstGeom prst="rect">
          <a:avLst/>
        </a:prstGeom>
      </xdr:spPr>
    </xdr:pic>
    <xdr:clientData/>
  </xdr:twoCellAnchor>
  <xdr:twoCellAnchor editAs="oneCell">
    <xdr:from>
      <xdr:col>30</xdr:col>
      <xdr:colOff>110572</xdr:colOff>
      <xdr:row>70</xdr:row>
      <xdr:rowOff>4622</xdr:rowOff>
    </xdr:from>
    <xdr:to>
      <xdr:col>32</xdr:col>
      <xdr:colOff>223218</xdr:colOff>
      <xdr:row>76</xdr:row>
      <xdr:rowOff>132523</xdr:rowOff>
    </xdr:to>
    <xdr:pic>
      <xdr:nvPicPr>
        <xdr:cNvPr id="11" name="Picture 10" descr="A picture containing text&#10;&#10;Description automatically generated">
          <a:extLst>
            <a:ext uri="{FF2B5EF4-FFF2-40B4-BE49-F238E27FC236}">
              <a16:creationId xmlns:a16="http://schemas.microsoft.com/office/drawing/2014/main" id="{7F84C005-93B9-A75C-1623-F2A1A6BD0B7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5400000">
          <a:off x="5449369" y="9524825"/>
          <a:ext cx="649704" cy="493646"/>
        </a:xfrm>
        <a:prstGeom prst="rect">
          <a:avLst/>
        </a:prstGeom>
        <a:noFill/>
      </xdr:spPr>
    </xdr:pic>
    <xdr:clientData/>
  </xdr:twoCellAnchor>
  <xdr:twoCellAnchor>
    <xdr:from>
      <xdr:col>29</xdr:col>
      <xdr:colOff>348953</xdr:colOff>
      <xdr:row>32</xdr:row>
      <xdr:rowOff>82826</xdr:rowOff>
    </xdr:from>
    <xdr:to>
      <xdr:col>34</xdr:col>
      <xdr:colOff>29529</xdr:colOff>
      <xdr:row>37</xdr:row>
      <xdr:rowOff>124238</xdr:rowOff>
    </xdr:to>
    <xdr:grpSp>
      <xdr:nvGrpSpPr>
        <xdr:cNvPr id="30" name="Group 29">
          <a:extLst>
            <a:ext uri="{FF2B5EF4-FFF2-40B4-BE49-F238E27FC236}">
              <a16:creationId xmlns:a16="http://schemas.microsoft.com/office/drawing/2014/main" id="{FEAA2514-C5C3-FAB4-7F55-7711FC07AF62}"/>
            </a:ext>
          </a:extLst>
        </xdr:cNvPr>
        <xdr:cNvGrpSpPr/>
      </xdr:nvGrpSpPr>
      <xdr:grpSpPr>
        <a:xfrm>
          <a:off x="5682953" y="4169051"/>
          <a:ext cx="1080751" cy="851037"/>
          <a:chOff x="5724366" y="4149587"/>
          <a:chExt cx="1080337" cy="869673"/>
        </a:xfrm>
      </xdr:grpSpPr>
      <xdr:pic>
        <xdr:nvPicPr>
          <xdr:cNvPr id="13" name="Picture 12">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4" cstate="print">
            <a:alphaModFix amt="30000"/>
            <a:extLst>
              <a:ext uri="{28A0092B-C50C-407E-A947-70E740481C1C}">
                <a14:useLocalDpi xmlns:a14="http://schemas.microsoft.com/office/drawing/2010/main" val="0"/>
              </a:ext>
            </a:extLst>
          </a:blip>
          <a:srcRect/>
          <a:stretch/>
        </xdr:blipFill>
        <xdr:spPr>
          <a:xfrm>
            <a:off x="5724366" y="4149587"/>
            <a:ext cx="1080337" cy="869673"/>
          </a:xfrm>
          <a:prstGeom prst="rect">
            <a:avLst/>
          </a:prstGeom>
        </xdr:spPr>
      </xdr:pic>
      <xdr:sp macro="" textlink="">
        <xdr:nvSpPr>
          <xdr:cNvPr id="16" name="TextBox 15">
            <a:extLst>
              <a:ext uri="{FF2B5EF4-FFF2-40B4-BE49-F238E27FC236}">
                <a16:creationId xmlns:a16="http://schemas.microsoft.com/office/drawing/2014/main" id="{18E08178-E7A9-40CA-AAEC-FB342928A9F0}"/>
              </a:ext>
            </a:extLst>
          </xdr:cNvPr>
          <xdr:cNvSpPr txBox="1"/>
        </xdr:nvSpPr>
        <xdr:spPr>
          <a:xfrm rot="20380038">
            <a:off x="5790628" y="4315240"/>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29</xdr:col>
      <xdr:colOff>272673</xdr:colOff>
      <xdr:row>42</xdr:row>
      <xdr:rowOff>22590</xdr:rowOff>
    </xdr:from>
    <xdr:to>
      <xdr:col>32</xdr:col>
      <xdr:colOff>524704</xdr:colOff>
      <xdr:row>47</xdr:row>
      <xdr:rowOff>130193</xdr:rowOff>
    </xdr:to>
    <xdr:grpSp>
      <xdr:nvGrpSpPr>
        <xdr:cNvPr id="31" name="Group 30">
          <a:extLst>
            <a:ext uri="{FF2B5EF4-FFF2-40B4-BE49-F238E27FC236}">
              <a16:creationId xmlns:a16="http://schemas.microsoft.com/office/drawing/2014/main" id="{C6C0D446-F7BE-5AC3-74F6-D500AA70396E}"/>
            </a:ext>
          </a:extLst>
        </xdr:cNvPr>
        <xdr:cNvGrpSpPr/>
      </xdr:nvGrpSpPr>
      <xdr:grpSpPr>
        <a:xfrm>
          <a:off x="5606673" y="5547090"/>
          <a:ext cx="1014031" cy="602903"/>
          <a:chOff x="5648086" y="5555373"/>
          <a:chExt cx="1014031" cy="604559"/>
        </a:xfrm>
      </xdr:grpSpPr>
      <xdr:pic>
        <xdr:nvPicPr>
          <xdr:cNvPr id="23" name="Picture 22">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5" cstate="print">
            <a:alphaModFix amt="30000"/>
            <a:extLst>
              <a:ext uri="{28A0092B-C50C-407E-A947-70E740481C1C}">
                <a14:useLocalDpi xmlns:a14="http://schemas.microsoft.com/office/drawing/2010/main" val="0"/>
              </a:ext>
            </a:extLst>
          </a:blip>
          <a:srcRect/>
          <a:stretch/>
        </xdr:blipFill>
        <xdr:spPr>
          <a:xfrm>
            <a:off x="5648086" y="5555373"/>
            <a:ext cx="1014031" cy="604559"/>
          </a:xfrm>
          <a:prstGeom prst="rect">
            <a:avLst/>
          </a:prstGeom>
        </xdr:spPr>
      </xdr:pic>
      <xdr:sp macro="" textlink="">
        <xdr:nvSpPr>
          <xdr:cNvPr id="17" name="TextBox 16">
            <a:extLst>
              <a:ext uri="{FF2B5EF4-FFF2-40B4-BE49-F238E27FC236}">
                <a16:creationId xmlns:a16="http://schemas.microsoft.com/office/drawing/2014/main" id="{65B5AC14-4D6D-4E03-8255-26F3BD934EFA}"/>
              </a:ext>
            </a:extLst>
          </xdr:cNvPr>
          <xdr:cNvSpPr txBox="1"/>
        </xdr:nvSpPr>
        <xdr:spPr>
          <a:xfrm rot="20380038">
            <a:off x="5757671" y="5681524"/>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29</xdr:col>
      <xdr:colOff>223632</xdr:colOff>
      <xdr:row>49</xdr:row>
      <xdr:rowOff>11185</xdr:rowOff>
    </xdr:from>
    <xdr:to>
      <xdr:col>33</xdr:col>
      <xdr:colOff>33131</xdr:colOff>
      <xdr:row>56</xdr:row>
      <xdr:rowOff>95569</xdr:rowOff>
    </xdr:to>
    <xdr:grpSp>
      <xdr:nvGrpSpPr>
        <xdr:cNvPr id="32" name="Group 31">
          <a:extLst>
            <a:ext uri="{FF2B5EF4-FFF2-40B4-BE49-F238E27FC236}">
              <a16:creationId xmlns:a16="http://schemas.microsoft.com/office/drawing/2014/main" id="{8B636876-33A0-9253-491E-07B9F3644FD9}"/>
            </a:ext>
          </a:extLst>
        </xdr:cNvPr>
        <xdr:cNvGrpSpPr/>
      </xdr:nvGrpSpPr>
      <xdr:grpSpPr>
        <a:xfrm>
          <a:off x="5557632" y="6373885"/>
          <a:ext cx="1142999" cy="1055934"/>
          <a:chOff x="5599045" y="6388794"/>
          <a:chExt cx="1142999" cy="1070014"/>
        </a:xfrm>
      </xdr:grpSpPr>
      <xdr:pic>
        <xdr:nvPicPr>
          <xdr:cNvPr id="25" name="Picture 24">
            <a:extLst>
              <a:ext uri="{FF2B5EF4-FFF2-40B4-BE49-F238E27FC236}">
                <a16:creationId xmlns:a16="http://schemas.microsoft.com/office/drawing/2014/main" id="{317DB0A0-B04E-46C5-8064-4E8F46D69091}"/>
              </a:ext>
            </a:extLst>
          </xdr:cNvPr>
          <xdr:cNvPicPr>
            <a:picLocks noChangeAspect="1"/>
          </xdr:cNvPicPr>
        </xdr:nvPicPr>
        <xdr:blipFill>
          <a:blip xmlns:r="http://schemas.openxmlformats.org/officeDocument/2006/relationships" r:embed="rId6" cstate="print">
            <a:alphaModFix amt="30000"/>
            <a:extLst>
              <a:ext uri="{28A0092B-C50C-407E-A947-70E740481C1C}">
                <a14:useLocalDpi xmlns:a14="http://schemas.microsoft.com/office/drawing/2010/main" val="0"/>
              </a:ext>
            </a:extLst>
          </a:blip>
          <a:srcRect/>
          <a:stretch/>
        </xdr:blipFill>
        <xdr:spPr>
          <a:xfrm>
            <a:off x="5599045" y="6388794"/>
            <a:ext cx="1142999" cy="1070014"/>
          </a:xfrm>
          <a:prstGeom prst="rect">
            <a:avLst/>
          </a:prstGeom>
        </xdr:spPr>
      </xdr:pic>
      <xdr:sp macro="" textlink="">
        <xdr:nvSpPr>
          <xdr:cNvPr id="22" name="TextBox 21">
            <a:extLst>
              <a:ext uri="{FF2B5EF4-FFF2-40B4-BE49-F238E27FC236}">
                <a16:creationId xmlns:a16="http://schemas.microsoft.com/office/drawing/2014/main" id="{55527F51-D495-4D22-AA24-F775D1027611}"/>
              </a:ext>
            </a:extLst>
          </xdr:cNvPr>
          <xdr:cNvSpPr txBox="1"/>
        </xdr:nvSpPr>
        <xdr:spPr>
          <a:xfrm rot="20380038">
            <a:off x="5808022" y="6641414"/>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3</xdr:col>
      <xdr:colOff>136027</xdr:colOff>
      <xdr:row>103</xdr:row>
      <xdr:rowOff>61938</xdr:rowOff>
    </xdr:from>
    <xdr:to>
      <xdr:col>14</xdr:col>
      <xdr:colOff>8946</xdr:colOff>
      <xdr:row>109</xdr:row>
      <xdr:rowOff>55316</xdr:rowOff>
    </xdr:to>
    <xdr:grpSp>
      <xdr:nvGrpSpPr>
        <xdr:cNvPr id="36" name="Group 35">
          <a:extLst>
            <a:ext uri="{FF2B5EF4-FFF2-40B4-BE49-F238E27FC236}">
              <a16:creationId xmlns:a16="http://schemas.microsoft.com/office/drawing/2014/main" id="{B6A0EFC0-288D-649E-9117-0180C0C851A3}"/>
            </a:ext>
          </a:extLst>
        </xdr:cNvPr>
        <xdr:cNvGrpSpPr/>
      </xdr:nvGrpSpPr>
      <xdr:grpSpPr>
        <a:xfrm>
          <a:off x="526552" y="14663763"/>
          <a:ext cx="2092244" cy="1136378"/>
          <a:chOff x="533592" y="14548221"/>
          <a:chExt cx="2100941" cy="1136378"/>
        </a:xfrm>
      </xdr:grpSpPr>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7" cstate="print">
            <a:alphaModFix amt="30000"/>
            <a:extLst>
              <a:ext uri="{28A0092B-C50C-407E-A947-70E740481C1C}">
                <a14:useLocalDpi xmlns:a14="http://schemas.microsoft.com/office/drawing/2010/main" val="0"/>
              </a:ext>
            </a:extLst>
          </a:blip>
          <a:srcRect/>
          <a:stretch/>
        </xdr:blipFill>
        <xdr:spPr>
          <a:xfrm>
            <a:off x="533592" y="14548221"/>
            <a:ext cx="2100941" cy="1136378"/>
          </a:xfrm>
          <a:prstGeom prst="rect">
            <a:avLst/>
          </a:prstGeom>
        </xdr:spPr>
      </xdr:pic>
      <xdr:sp macro="" textlink="">
        <xdr:nvSpPr>
          <xdr:cNvPr id="26" name="TextBox 25">
            <a:extLst>
              <a:ext uri="{FF2B5EF4-FFF2-40B4-BE49-F238E27FC236}">
                <a16:creationId xmlns:a16="http://schemas.microsoft.com/office/drawing/2014/main" id="{2888CB6D-8C0F-42F9-8440-95B05EF8E170}"/>
              </a:ext>
            </a:extLst>
          </xdr:cNvPr>
          <xdr:cNvSpPr txBox="1"/>
        </xdr:nvSpPr>
        <xdr:spPr>
          <a:xfrm rot="20380038">
            <a:off x="914592" y="14854676"/>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3</xdr:col>
      <xdr:colOff>122791</xdr:colOff>
      <xdr:row>90</xdr:row>
      <xdr:rowOff>14242</xdr:rowOff>
    </xdr:from>
    <xdr:to>
      <xdr:col>14</xdr:col>
      <xdr:colOff>19829</xdr:colOff>
      <xdr:row>95</xdr:row>
      <xdr:rowOff>124240</xdr:rowOff>
    </xdr:to>
    <xdr:grpSp>
      <xdr:nvGrpSpPr>
        <xdr:cNvPr id="33" name="Group 32">
          <a:extLst>
            <a:ext uri="{FF2B5EF4-FFF2-40B4-BE49-F238E27FC236}">
              <a16:creationId xmlns:a16="http://schemas.microsoft.com/office/drawing/2014/main" id="{5432186A-8248-26D3-B20E-C3180A13C70E}"/>
            </a:ext>
          </a:extLst>
        </xdr:cNvPr>
        <xdr:cNvGrpSpPr/>
      </xdr:nvGrpSpPr>
      <xdr:grpSpPr>
        <a:xfrm>
          <a:off x="513316" y="12244342"/>
          <a:ext cx="2116363" cy="1062498"/>
          <a:chOff x="520356" y="12123416"/>
          <a:chExt cx="2125060" cy="1062498"/>
        </a:xfrm>
      </xdr:grpSpPr>
      <xdr:pic>
        <xdr:nvPicPr>
          <xdr:cNvPr id="9" name="Picture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8" cstate="print">
            <a:alphaModFix amt="30000"/>
            <a:extLst>
              <a:ext uri="{28A0092B-C50C-407E-A947-70E740481C1C}">
                <a14:useLocalDpi xmlns:a14="http://schemas.microsoft.com/office/drawing/2010/main" val="0"/>
              </a:ext>
            </a:extLst>
          </a:blip>
          <a:srcRect/>
          <a:stretch/>
        </xdr:blipFill>
        <xdr:spPr>
          <a:xfrm>
            <a:off x="520356" y="12123416"/>
            <a:ext cx="2125060" cy="1062498"/>
          </a:xfrm>
          <a:prstGeom prst="rect">
            <a:avLst/>
          </a:prstGeom>
        </xdr:spPr>
      </xdr:pic>
      <xdr:sp macro="" textlink="">
        <xdr:nvSpPr>
          <xdr:cNvPr id="27" name="TextBox 26">
            <a:extLst>
              <a:ext uri="{FF2B5EF4-FFF2-40B4-BE49-F238E27FC236}">
                <a16:creationId xmlns:a16="http://schemas.microsoft.com/office/drawing/2014/main" id="{26984AAC-468D-41D4-A511-67D16C52C30D}"/>
              </a:ext>
            </a:extLst>
          </xdr:cNvPr>
          <xdr:cNvSpPr txBox="1"/>
        </xdr:nvSpPr>
        <xdr:spPr>
          <a:xfrm rot="20380038">
            <a:off x="1191248" y="12297351"/>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20</xdr:col>
      <xdr:colOff>59981</xdr:colOff>
      <xdr:row>89</xdr:row>
      <xdr:rowOff>46032</xdr:rowOff>
    </xdr:from>
    <xdr:to>
      <xdr:col>29</xdr:col>
      <xdr:colOff>62138</xdr:colOff>
      <xdr:row>97</xdr:row>
      <xdr:rowOff>57978</xdr:rowOff>
    </xdr:to>
    <xdr:grpSp>
      <xdr:nvGrpSpPr>
        <xdr:cNvPr id="34" name="Group 33">
          <a:extLst>
            <a:ext uri="{FF2B5EF4-FFF2-40B4-BE49-F238E27FC236}">
              <a16:creationId xmlns:a16="http://schemas.microsoft.com/office/drawing/2014/main" id="{F6857962-FAEC-057C-E2AA-74AE746BF4E9}"/>
            </a:ext>
          </a:extLst>
        </xdr:cNvPr>
        <xdr:cNvGrpSpPr/>
      </xdr:nvGrpSpPr>
      <xdr:grpSpPr>
        <a:xfrm>
          <a:off x="3784256" y="12085632"/>
          <a:ext cx="1611882" cy="1535946"/>
          <a:chOff x="3812003" y="11964706"/>
          <a:chExt cx="1625548" cy="1535946"/>
        </a:xfrm>
      </xdr:grpSpPr>
      <xdr:pic>
        <xdr:nvPicPr>
          <xdr:cNvPr id="8" name="Picture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9" cstate="print">
            <a:alphaModFix amt="30000"/>
            <a:extLst>
              <a:ext uri="{28A0092B-C50C-407E-A947-70E740481C1C}">
                <a14:useLocalDpi xmlns:a14="http://schemas.microsoft.com/office/drawing/2010/main" val="0"/>
              </a:ext>
            </a:extLst>
          </a:blip>
          <a:srcRect/>
          <a:stretch/>
        </xdr:blipFill>
        <xdr:spPr>
          <a:xfrm>
            <a:off x="3812003" y="11964706"/>
            <a:ext cx="1625548" cy="1535946"/>
          </a:xfrm>
          <a:prstGeom prst="rect">
            <a:avLst/>
          </a:prstGeom>
        </xdr:spPr>
      </xdr:pic>
      <xdr:sp macro="" textlink="">
        <xdr:nvSpPr>
          <xdr:cNvPr id="28" name="TextBox 27">
            <a:extLst>
              <a:ext uri="{FF2B5EF4-FFF2-40B4-BE49-F238E27FC236}">
                <a16:creationId xmlns:a16="http://schemas.microsoft.com/office/drawing/2014/main" id="{7201A6B5-FE9D-4F7F-8EB1-8F454298CBED}"/>
              </a:ext>
            </a:extLst>
          </xdr:cNvPr>
          <xdr:cNvSpPr txBox="1"/>
        </xdr:nvSpPr>
        <xdr:spPr>
          <a:xfrm rot="20380038">
            <a:off x="4242698" y="12362271"/>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29</xdr:col>
      <xdr:colOff>303549</xdr:colOff>
      <xdr:row>62</xdr:row>
      <xdr:rowOff>126724</xdr:rowOff>
    </xdr:from>
    <xdr:to>
      <xdr:col>32</xdr:col>
      <xdr:colOff>535461</xdr:colOff>
      <xdr:row>68</xdr:row>
      <xdr:rowOff>158344</xdr:rowOff>
    </xdr:to>
    <xdr:grpSp>
      <xdr:nvGrpSpPr>
        <xdr:cNvPr id="38" name="Group 37">
          <a:extLst>
            <a:ext uri="{FF2B5EF4-FFF2-40B4-BE49-F238E27FC236}">
              <a16:creationId xmlns:a16="http://schemas.microsoft.com/office/drawing/2014/main" id="{597B4F66-EE0A-5233-F0F8-4A9235EF0265}"/>
            </a:ext>
          </a:extLst>
        </xdr:cNvPr>
        <xdr:cNvGrpSpPr/>
      </xdr:nvGrpSpPr>
      <xdr:grpSpPr>
        <a:xfrm>
          <a:off x="5637549" y="8384899"/>
          <a:ext cx="993912" cy="965070"/>
          <a:chOff x="5650387" y="8398565"/>
          <a:chExt cx="993912" cy="801903"/>
        </a:xfrm>
      </xdr:grpSpPr>
      <xdr:pic>
        <xdr:nvPicPr>
          <xdr:cNvPr id="21" name="Picture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10" cstate="print">
            <a:alphaModFix amt="55000"/>
            <a:extLst>
              <a:ext uri="{28A0092B-C50C-407E-A947-70E740481C1C}">
                <a14:useLocalDpi xmlns:a14="http://schemas.microsoft.com/office/drawing/2010/main" val="0"/>
              </a:ext>
            </a:extLst>
          </a:blip>
          <a:srcRect/>
          <a:stretch/>
        </xdr:blipFill>
        <xdr:spPr>
          <a:xfrm>
            <a:off x="5650387" y="8398565"/>
            <a:ext cx="793483" cy="801903"/>
          </a:xfrm>
          <a:prstGeom prst="rect">
            <a:avLst/>
          </a:prstGeom>
        </xdr:spPr>
      </xdr:pic>
      <xdr:sp macro="" textlink="">
        <xdr:nvSpPr>
          <xdr:cNvPr id="37" name="TextBox 36">
            <a:extLst>
              <a:ext uri="{FF2B5EF4-FFF2-40B4-BE49-F238E27FC236}">
                <a16:creationId xmlns:a16="http://schemas.microsoft.com/office/drawing/2014/main" id="{A55E9005-F4DC-4461-AB6E-0167764DE44F}"/>
              </a:ext>
            </a:extLst>
          </xdr:cNvPr>
          <xdr:cNvSpPr txBox="1"/>
        </xdr:nvSpPr>
        <xdr:spPr>
          <a:xfrm rot="20380038">
            <a:off x="5807756" y="8547652"/>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65000"/>
                  </a:schemeClr>
                </a:solidFill>
              </a:rPr>
              <a:t>EXAMPLE</a:t>
            </a:r>
          </a:p>
        </xdr:txBody>
      </xdr:sp>
    </xdr:grpSp>
    <xdr:clientData/>
  </xdr:twoCellAnchor>
  <xdr:twoCellAnchor>
    <xdr:from>
      <xdr:col>17</xdr:col>
      <xdr:colOff>132522</xdr:colOff>
      <xdr:row>76</xdr:row>
      <xdr:rowOff>91109</xdr:rowOff>
    </xdr:from>
    <xdr:to>
      <xdr:col>21</xdr:col>
      <xdr:colOff>16565</xdr:colOff>
      <xdr:row>76</xdr:row>
      <xdr:rowOff>91109</xdr:rowOff>
    </xdr:to>
    <xdr:cxnSp macro="">
      <xdr:nvCxnSpPr>
        <xdr:cNvPr id="39" name="Straight Arrow Connector 38">
          <a:extLst>
            <a:ext uri="{FF2B5EF4-FFF2-40B4-BE49-F238E27FC236}">
              <a16:creationId xmlns:a16="http://schemas.microsoft.com/office/drawing/2014/main" id="{41BA22D5-BE7C-554F-04CB-26A822CAFEF9}"/>
            </a:ext>
          </a:extLst>
        </xdr:cNvPr>
        <xdr:cNvCxnSpPr/>
      </xdr:nvCxnSpPr>
      <xdr:spPr>
        <a:xfrm>
          <a:off x="3371022" y="9997109"/>
          <a:ext cx="571500" cy="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147845</xdr:colOff>
      <xdr:row>67</xdr:row>
      <xdr:rowOff>100634</xdr:rowOff>
    </xdr:from>
    <xdr:to>
      <xdr:col>32</xdr:col>
      <xdr:colOff>140390</xdr:colOff>
      <xdr:row>70</xdr:row>
      <xdr:rowOff>4622</xdr:rowOff>
    </xdr:to>
    <xdr:cxnSp macro="">
      <xdr:nvCxnSpPr>
        <xdr:cNvPr id="14" name="Straight Arrow Connector 13">
          <a:extLst>
            <a:ext uri="{FF2B5EF4-FFF2-40B4-BE49-F238E27FC236}">
              <a16:creationId xmlns:a16="http://schemas.microsoft.com/office/drawing/2014/main" id="{085B01CA-3B7C-4B9A-A161-F8764B18CF4C}"/>
            </a:ext>
          </a:extLst>
        </xdr:cNvPr>
        <xdr:cNvCxnSpPr>
          <a:stCxn id="11" idx="1"/>
        </xdr:cNvCxnSpPr>
      </xdr:nvCxnSpPr>
      <xdr:spPr>
        <a:xfrm flipV="1">
          <a:off x="6072395" y="9120809"/>
          <a:ext cx="163995" cy="399288"/>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100633</xdr:colOff>
      <xdr:row>2</xdr:row>
      <xdr:rowOff>36514</xdr:rowOff>
    </xdr:from>
    <xdr:to>
      <xdr:col>36</xdr:col>
      <xdr:colOff>563775</xdr:colOff>
      <xdr:row>2</xdr:row>
      <xdr:rowOff>185435</xdr:rowOff>
    </xdr:to>
    <xdr:pic>
      <xdr:nvPicPr>
        <xdr:cNvPr id="2" name="Picture 1">
          <a:extLst>
            <a:ext uri="{FF2B5EF4-FFF2-40B4-BE49-F238E27FC236}">
              <a16:creationId xmlns:a16="http://schemas.microsoft.com/office/drawing/2014/main" id="{57A63F69-85AD-444C-9A43-2C9EF5C25A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225083" y="227014"/>
          <a:ext cx="1434693" cy="148921"/>
        </a:xfrm>
        <a:prstGeom prst="rect">
          <a:avLst/>
        </a:prstGeom>
      </xdr:spPr>
    </xdr:pic>
    <xdr:clientData/>
  </xdr:twoCellAnchor>
  <xdr:twoCellAnchor editAs="oneCell">
    <xdr:from>
      <xdr:col>32</xdr:col>
      <xdr:colOff>9927</xdr:colOff>
      <xdr:row>82</xdr:row>
      <xdr:rowOff>124301</xdr:rowOff>
    </xdr:from>
    <xdr:to>
      <xdr:col>37</xdr:col>
      <xdr:colOff>11351</xdr:colOff>
      <xdr:row>83</xdr:row>
      <xdr:rowOff>65231</xdr:rowOff>
    </xdr:to>
    <xdr:pic>
      <xdr:nvPicPr>
        <xdr:cNvPr id="3" name="Picture 2">
          <a:extLst>
            <a:ext uri="{FF2B5EF4-FFF2-40B4-BE49-F238E27FC236}">
              <a16:creationId xmlns:a16="http://schemas.microsoft.com/office/drawing/2014/main" id="{7231E286-47F3-489D-B43F-A07415801B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134377" y="10868501"/>
          <a:ext cx="1544475" cy="160005"/>
        </a:xfrm>
        <a:prstGeom prst="rect">
          <a:avLst/>
        </a:prstGeom>
      </xdr:spPr>
    </xdr:pic>
    <xdr:clientData/>
  </xdr:twoCellAnchor>
  <xdr:twoCellAnchor>
    <xdr:from>
      <xdr:col>33</xdr:col>
      <xdr:colOff>151730</xdr:colOff>
      <xdr:row>41</xdr:row>
      <xdr:rowOff>6594</xdr:rowOff>
    </xdr:from>
    <xdr:to>
      <xdr:col>33</xdr:col>
      <xdr:colOff>151730</xdr:colOff>
      <xdr:row>58</xdr:row>
      <xdr:rowOff>10735</xdr:rowOff>
    </xdr:to>
    <xdr:cxnSp macro="">
      <xdr:nvCxnSpPr>
        <xdr:cNvPr id="4" name="Straight Connector 3">
          <a:extLst>
            <a:ext uri="{FF2B5EF4-FFF2-40B4-BE49-F238E27FC236}">
              <a16:creationId xmlns:a16="http://schemas.microsoft.com/office/drawing/2014/main" id="{24BDB38B-9854-475C-A0D0-3B6D2DABC572}"/>
            </a:ext>
          </a:extLst>
        </xdr:cNvPr>
        <xdr:cNvCxnSpPr/>
      </xdr:nvCxnSpPr>
      <xdr:spPr>
        <a:xfrm flipV="1">
          <a:off x="5485730" y="5340594"/>
          <a:ext cx="0" cy="2232991"/>
        </a:xfrm>
        <a:prstGeom prst="line">
          <a:avLst/>
        </a:prstGeom>
        <a:ln w="9525"/>
      </xdr:spPr>
      <xdr:style>
        <a:lnRef idx="2">
          <a:schemeClr val="dk1"/>
        </a:lnRef>
        <a:fillRef idx="0">
          <a:schemeClr val="dk1"/>
        </a:fillRef>
        <a:effectRef idx="1">
          <a:schemeClr val="dk1"/>
        </a:effectRef>
        <a:fontRef idx="minor">
          <a:schemeClr val="tx1"/>
        </a:fontRef>
      </xdr:style>
    </xdr:cxnSp>
    <xdr:clientData/>
  </xdr:twoCellAnchor>
  <xdr:twoCellAnchor>
    <xdr:from>
      <xdr:col>33</xdr:col>
      <xdr:colOff>86266</xdr:colOff>
      <xdr:row>90</xdr:row>
      <xdr:rowOff>84705</xdr:rowOff>
    </xdr:from>
    <xdr:to>
      <xdr:col>36</xdr:col>
      <xdr:colOff>269726</xdr:colOff>
      <xdr:row>91</xdr:row>
      <xdr:rowOff>159248</xdr:rowOff>
    </xdr:to>
    <xdr:sp macro="" textlink="">
      <xdr:nvSpPr>
        <xdr:cNvPr id="5" name="TextBox 4">
          <a:extLst>
            <a:ext uri="{FF2B5EF4-FFF2-40B4-BE49-F238E27FC236}">
              <a16:creationId xmlns:a16="http://schemas.microsoft.com/office/drawing/2014/main" id="{D5440655-B43A-4D11-A6BE-AC13DE4B3201}"/>
            </a:ext>
          </a:extLst>
        </xdr:cNvPr>
        <xdr:cNvSpPr txBox="1"/>
      </xdr:nvSpPr>
      <xdr:spPr>
        <a:xfrm>
          <a:off x="5420266" y="12314805"/>
          <a:ext cx="945460" cy="26504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900" b="1"/>
            <a:t>Ex. Dunnage 1</a:t>
          </a:r>
        </a:p>
      </xdr:txBody>
    </xdr:sp>
    <xdr:clientData fLocksWithSheet="0"/>
  </xdr:twoCellAnchor>
  <xdr:twoCellAnchor>
    <xdr:from>
      <xdr:col>33</xdr:col>
      <xdr:colOff>113375</xdr:colOff>
      <xdr:row>92</xdr:row>
      <xdr:rowOff>36061</xdr:rowOff>
    </xdr:from>
    <xdr:to>
      <xdr:col>36</xdr:col>
      <xdr:colOff>315057</xdr:colOff>
      <xdr:row>93</xdr:row>
      <xdr:rowOff>110604</xdr:rowOff>
    </xdr:to>
    <xdr:sp macro="" textlink="">
      <xdr:nvSpPr>
        <xdr:cNvPr id="6" name="TextBox 5">
          <a:extLst>
            <a:ext uri="{FF2B5EF4-FFF2-40B4-BE49-F238E27FC236}">
              <a16:creationId xmlns:a16="http://schemas.microsoft.com/office/drawing/2014/main" id="{BEDC26A4-1099-4432-BC66-676233641052}"/>
            </a:ext>
          </a:extLst>
        </xdr:cNvPr>
        <xdr:cNvSpPr txBox="1"/>
      </xdr:nvSpPr>
      <xdr:spPr>
        <a:xfrm>
          <a:off x="5447375" y="12647161"/>
          <a:ext cx="963682" cy="26504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900" b="1"/>
            <a:t>Ex. Dunnage 2</a:t>
          </a:r>
        </a:p>
      </xdr:txBody>
    </xdr:sp>
    <xdr:clientData fLocksWithSheet="0"/>
  </xdr:twoCellAnchor>
  <xdr:twoCellAnchor>
    <xdr:from>
      <xdr:col>31</xdr:col>
      <xdr:colOff>140804</xdr:colOff>
      <xdr:row>91</xdr:row>
      <xdr:rowOff>26727</xdr:rowOff>
    </xdr:from>
    <xdr:to>
      <xdr:col>33</xdr:col>
      <xdr:colOff>86266</xdr:colOff>
      <xdr:row>91</xdr:row>
      <xdr:rowOff>115956</xdr:rowOff>
    </xdr:to>
    <xdr:cxnSp macro="">
      <xdr:nvCxnSpPr>
        <xdr:cNvPr id="7" name="Straight Arrow Connector 6">
          <a:extLst>
            <a:ext uri="{FF2B5EF4-FFF2-40B4-BE49-F238E27FC236}">
              <a16:creationId xmlns:a16="http://schemas.microsoft.com/office/drawing/2014/main" id="{39E4C31F-2755-4F45-B468-311DC8C18DCF}"/>
            </a:ext>
          </a:extLst>
        </xdr:cNvPr>
        <xdr:cNvCxnSpPr>
          <a:stCxn id="5" idx="1"/>
        </xdr:cNvCxnSpPr>
      </xdr:nvCxnSpPr>
      <xdr:spPr>
        <a:xfrm flipH="1">
          <a:off x="5093804" y="12447327"/>
          <a:ext cx="326462" cy="89229"/>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fLocksWithSheet="0"/>
  </xdr:twoCellAnchor>
  <xdr:twoCellAnchor>
    <xdr:from>
      <xdr:col>31</xdr:col>
      <xdr:colOff>0</xdr:colOff>
      <xdr:row>92</xdr:row>
      <xdr:rowOff>168583</xdr:rowOff>
    </xdr:from>
    <xdr:to>
      <xdr:col>33</xdr:col>
      <xdr:colOff>113375</xdr:colOff>
      <xdr:row>93</xdr:row>
      <xdr:rowOff>41413</xdr:rowOff>
    </xdr:to>
    <xdr:cxnSp macro="">
      <xdr:nvCxnSpPr>
        <xdr:cNvPr id="8" name="Straight Arrow Connector 7">
          <a:extLst>
            <a:ext uri="{FF2B5EF4-FFF2-40B4-BE49-F238E27FC236}">
              <a16:creationId xmlns:a16="http://schemas.microsoft.com/office/drawing/2014/main" id="{53C3824C-25DE-4C56-A0B1-E3033AFE138E}"/>
            </a:ext>
          </a:extLst>
        </xdr:cNvPr>
        <xdr:cNvCxnSpPr>
          <a:stCxn id="6" idx="1"/>
        </xdr:cNvCxnSpPr>
      </xdr:nvCxnSpPr>
      <xdr:spPr>
        <a:xfrm flipH="1">
          <a:off x="4953000" y="12779683"/>
          <a:ext cx="494375" cy="63330"/>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fLocksWithSheet="0"/>
  </xdr:twoCellAnchor>
  <xdr:twoCellAnchor>
    <xdr:from>
      <xdr:col>33</xdr:col>
      <xdr:colOff>161253</xdr:colOff>
      <xdr:row>29</xdr:row>
      <xdr:rowOff>51197</xdr:rowOff>
    </xdr:from>
    <xdr:to>
      <xdr:col>33</xdr:col>
      <xdr:colOff>163066</xdr:colOff>
      <xdr:row>38</xdr:row>
      <xdr:rowOff>127967</xdr:rowOff>
    </xdr:to>
    <xdr:cxnSp macro="">
      <xdr:nvCxnSpPr>
        <xdr:cNvPr id="9" name="Straight Connector 8">
          <a:extLst>
            <a:ext uri="{FF2B5EF4-FFF2-40B4-BE49-F238E27FC236}">
              <a16:creationId xmlns:a16="http://schemas.microsoft.com/office/drawing/2014/main" id="{5C943D62-CFB6-4218-B12F-C40A0F49DEBC}"/>
            </a:ext>
          </a:extLst>
        </xdr:cNvPr>
        <xdr:cNvCxnSpPr/>
      </xdr:nvCxnSpPr>
      <xdr:spPr>
        <a:xfrm flipV="1">
          <a:off x="7333578" y="3756422"/>
          <a:ext cx="1813" cy="1429320"/>
        </a:xfrm>
        <a:prstGeom prst="line">
          <a:avLst/>
        </a:prstGeom>
        <a:ln w="9525"/>
      </xdr:spPr>
      <xdr:style>
        <a:lnRef idx="2">
          <a:schemeClr val="dk1"/>
        </a:lnRef>
        <a:fillRef idx="0">
          <a:schemeClr val="dk1"/>
        </a:fillRef>
        <a:effectRef idx="1">
          <a:schemeClr val="dk1"/>
        </a:effectRef>
        <a:fontRef idx="minor">
          <a:schemeClr val="tx1"/>
        </a:fontRef>
      </xdr:style>
    </xdr:cxnSp>
    <xdr:clientData/>
  </xdr:twoCellAnchor>
  <xdr:twoCellAnchor>
    <xdr:from>
      <xdr:col>33</xdr:col>
      <xdr:colOff>163669</xdr:colOff>
      <xdr:row>30</xdr:row>
      <xdr:rowOff>82828</xdr:rowOff>
    </xdr:from>
    <xdr:to>
      <xdr:col>38</xdr:col>
      <xdr:colOff>0</xdr:colOff>
      <xdr:row>30</xdr:row>
      <xdr:rowOff>85859</xdr:rowOff>
    </xdr:to>
    <xdr:cxnSp macro="">
      <xdr:nvCxnSpPr>
        <xdr:cNvPr id="10" name="Straight Connector 9">
          <a:extLst>
            <a:ext uri="{FF2B5EF4-FFF2-40B4-BE49-F238E27FC236}">
              <a16:creationId xmlns:a16="http://schemas.microsoft.com/office/drawing/2014/main" id="{69C99DF7-104D-4E46-8BFF-39A50BBB1217}"/>
            </a:ext>
          </a:extLst>
        </xdr:cNvPr>
        <xdr:cNvCxnSpPr/>
      </xdr:nvCxnSpPr>
      <xdr:spPr>
        <a:xfrm flipH="1">
          <a:off x="5497669" y="3854728"/>
          <a:ext cx="1236506" cy="3031"/>
        </a:xfrm>
        <a:prstGeom prst="line">
          <a:avLst/>
        </a:prstGeom>
        <a:ln w="9525"/>
      </xdr:spPr>
      <xdr:style>
        <a:lnRef idx="2">
          <a:schemeClr val="dk1"/>
        </a:lnRef>
        <a:fillRef idx="0">
          <a:schemeClr val="dk1"/>
        </a:fillRef>
        <a:effectRef idx="1">
          <a:schemeClr val="dk1"/>
        </a:effectRef>
        <a:fontRef idx="minor">
          <a:schemeClr val="tx1"/>
        </a:fontRef>
      </xdr:style>
    </xdr:cxnSp>
    <xdr:clientData/>
  </xdr:twoCellAnchor>
  <xdr:twoCellAnchor editAs="oneCell">
    <xdr:from>
      <xdr:col>34</xdr:col>
      <xdr:colOff>96980</xdr:colOff>
      <xdr:row>2</xdr:row>
      <xdr:rowOff>212086</xdr:rowOff>
    </xdr:from>
    <xdr:to>
      <xdr:col>36</xdr:col>
      <xdr:colOff>25329</xdr:colOff>
      <xdr:row>3</xdr:row>
      <xdr:rowOff>63351</xdr:rowOff>
    </xdr:to>
    <xdr:pic>
      <xdr:nvPicPr>
        <xdr:cNvPr id="11" name="Picture 10">
          <a:extLst>
            <a:ext uri="{FF2B5EF4-FFF2-40B4-BE49-F238E27FC236}">
              <a16:creationId xmlns:a16="http://schemas.microsoft.com/office/drawing/2014/main" id="{0B8857BC-6C29-45AD-A559-F6680617378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5811980" y="402586"/>
          <a:ext cx="309349" cy="146540"/>
        </a:xfrm>
        <a:prstGeom prst="rect">
          <a:avLst/>
        </a:prstGeom>
      </xdr:spPr>
    </xdr:pic>
    <xdr:clientData/>
  </xdr:twoCellAnchor>
  <xdr:twoCellAnchor editAs="oneCell">
    <xdr:from>
      <xdr:col>34</xdr:col>
      <xdr:colOff>66675</xdr:colOff>
      <xdr:row>83</xdr:row>
      <xdr:rowOff>114300</xdr:rowOff>
    </xdr:from>
    <xdr:to>
      <xdr:col>35</xdr:col>
      <xdr:colOff>166475</xdr:colOff>
      <xdr:row>84</xdr:row>
      <xdr:rowOff>98916</xdr:rowOff>
    </xdr:to>
    <xdr:pic>
      <xdr:nvPicPr>
        <xdr:cNvPr id="12" name="Picture 11">
          <a:extLst>
            <a:ext uri="{FF2B5EF4-FFF2-40B4-BE49-F238E27FC236}">
              <a16:creationId xmlns:a16="http://schemas.microsoft.com/office/drawing/2014/main" id="{43220CF8-2757-491F-8E62-B612B974A92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5781675" y="11077575"/>
          <a:ext cx="309349" cy="146541"/>
        </a:xfrm>
        <a:prstGeom prst="rect">
          <a:avLst/>
        </a:prstGeom>
      </xdr:spPr>
    </xdr:pic>
    <xdr:clientData/>
  </xdr:twoCellAnchor>
  <xdr:twoCellAnchor editAs="oneCell">
    <xdr:from>
      <xdr:col>34</xdr:col>
      <xdr:colOff>110572</xdr:colOff>
      <xdr:row>70</xdr:row>
      <xdr:rowOff>4622</xdr:rowOff>
    </xdr:from>
    <xdr:to>
      <xdr:col>36</xdr:col>
      <xdr:colOff>223218</xdr:colOff>
      <xdr:row>76</xdr:row>
      <xdr:rowOff>132523</xdr:rowOff>
    </xdr:to>
    <xdr:pic>
      <xdr:nvPicPr>
        <xdr:cNvPr id="13" name="Picture 12" descr="A picture containing text&#10;&#10;Description automatically generated">
          <a:extLst>
            <a:ext uri="{FF2B5EF4-FFF2-40B4-BE49-F238E27FC236}">
              <a16:creationId xmlns:a16="http://schemas.microsoft.com/office/drawing/2014/main" id="{767F0F16-1C3E-46A9-BAA6-25791DE733F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5400000">
          <a:off x="5746507" y="9599162"/>
          <a:ext cx="651776" cy="493646"/>
        </a:xfrm>
        <a:prstGeom prst="rect">
          <a:avLst/>
        </a:prstGeom>
        <a:noFill/>
      </xdr:spPr>
    </xdr:pic>
    <xdr:clientData/>
  </xdr:twoCellAnchor>
  <xdr:twoCellAnchor>
    <xdr:from>
      <xdr:col>33</xdr:col>
      <xdr:colOff>348953</xdr:colOff>
      <xdr:row>32</xdr:row>
      <xdr:rowOff>82826</xdr:rowOff>
    </xdr:from>
    <xdr:to>
      <xdr:col>38</xdr:col>
      <xdr:colOff>29529</xdr:colOff>
      <xdr:row>37</xdr:row>
      <xdr:rowOff>124238</xdr:rowOff>
    </xdr:to>
    <xdr:grpSp>
      <xdr:nvGrpSpPr>
        <xdr:cNvPr id="14" name="Group 13">
          <a:extLst>
            <a:ext uri="{FF2B5EF4-FFF2-40B4-BE49-F238E27FC236}">
              <a16:creationId xmlns:a16="http://schemas.microsoft.com/office/drawing/2014/main" id="{F16CA15A-D8F1-46C6-8A7D-0E90E4ED5E49}"/>
            </a:ext>
          </a:extLst>
        </xdr:cNvPr>
        <xdr:cNvGrpSpPr/>
      </xdr:nvGrpSpPr>
      <xdr:grpSpPr>
        <a:xfrm>
          <a:off x="7826078" y="4169051"/>
          <a:ext cx="1080751" cy="851037"/>
          <a:chOff x="5724366" y="4149587"/>
          <a:chExt cx="1080337" cy="869673"/>
        </a:xfrm>
      </xdr:grpSpPr>
      <xdr:pic>
        <xdr:nvPicPr>
          <xdr:cNvPr id="15" name="Picture 14">
            <a:extLst>
              <a:ext uri="{FF2B5EF4-FFF2-40B4-BE49-F238E27FC236}">
                <a16:creationId xmlns:a16="http://schemas.microsoft.com/office/drawing/2014/main" id="{0CD607F1-6E91-6634-C0CB-EB42EA60B418}"/>
              </a:ext>
            </a:extLst>
          </xdr:cNvPr>
          <xdr:cNvPicPr>
            <a:picLocks noChangeAspect="1"/>
          </xdr:cNvPicPr>
        </xdr:nvPicPr>
        <xdr:blipFill>
          <a:blip xmlns:r="http://schemas.openxmlformats.org/officeDocument/2006/relationships" r:embed="rId4" cstate="print">
            <a:alphaModFix amt="30000"/>
            <a:extLst>
              <a:ext uri="{28A0092B-C50C-407E-A947-70E740481C1C}">
                <a14:useLocalDpi xmlns:a14="http://schemas.microsoft.com/office/drawing/2010/main" val="0"/>
              </a:ext>
            </a:extLst>
          </a:blip>
          <a:srcRect/>
          <a:stretch/>
        </xdr:blipFill>
        <xdr:spPr>
          <a:xfrm>
            <a:off x="5724366" y="4149587"/>
            <a:ext cx="1080337" cy="869673"/>
          </a:xfrm>
          <a:prstGeom prst="rect">
            <a:avLst/>
          </a:prstGeom>
        </xdr:spPr>
      </xdr:pic>
      <xdr:sp macro="" textlink="">
        <xdr:nvSpPr>
          <xdr:cNvPr id="16" name="TextBox 15">
            <a:extLst>
              <a:ext uri="{FF2B5EF4-FFF2-40B4-BE49-F238E27FC236}">
                <a16:creationId xmlns:a16="http://schemas.microsoft.com/office/drawing/2014/main" id="{D4854424-AAD5-CA39-3E5B-B7186BD69D88}"/>
              </a:ext>
            </a:extLst>
          </xdr:cNvPr>
          <xdr:cNvSpPr txBox="1"/>
        </xdr:nvSpPr>
        <xdr:spPr>
          <a:xfrm rot="20380038">
            <a:off x="5790628" y="4315240"/>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33</xdr:col>
      <xdr:colOff>272673</xdr:colOff>
      <xdr:row>42</xdr:row>
      <xdr:rowOff>22590</xdr:rowOff>
    </xdr:from>
    <xdr:to>
      <xdr:col>36</xdr:col>
      <xdr:colOff>524704</xdr:colOff>
      <xdr:row>47</xdr:row>
      <xdr:rowOff>130193</xdr:rowOff>
    </xdr:to>
    <xdr:grpSp>
      <xdr:nvGrpSpPr>
        <xdr:cNvPr id="17" name="Group 16">
          <a:extLst>
            <a:ext uri="{FF2B5EF4-FFF2-40B4-BE49-F238E27FC236}">
              <a16:creationId xmlns:a16="http://schemas.microsoft.com/office/drawing/2014/main" id="{0DA14464-B538-4EEF-A72D-EBCFC9EF0516}"/>
            </a:ext>
          </a:extLst>
        </xdr:cNvPr>
        <xdr:cNvGrpSpPr/>
      </xdr:nvGrpSpPr>
      <xdr:grpSpPr>
        <a:xfrm>
          <a:off x="7749798" y="5547090"/>
          <a:ext cx="1014031" cy="602903"/>
          <a:chOff x="5648086" y="5555373"/>
          <a:chExt cx="1014031" cy="604559"/>
        </a:xfrm>
      </xdr:grpSpPr>
      <xdr:pic>
        <xdr:nvPicPr>
          <xdr:cNvPr id="18" name="Picture 17">
            <a:extLst>
              <a:ext uri="{FF2B5EF4-FFF2-40B4-BE49-F238E27FC236}">
                <a16:creationId xmlns:a16="http://schemas.microsoft.com/office/drawing/2014/main" id="{8363D12B-6504-A7AD-6C2C-22A8A06A799D}"/>
              </a:ext>
            </a:extLst>
          </xdr:cNvPr>
          <xdr:cNvPicPr>
            <a:picLocks noChangeAspect="1"/>
          </xdr:cNvPicPr>
        </xdr:nvPicPr>
        <xdr:blipFill>
          <a:blip xmlns:r="http://schemas.openxmlformats.org/officeDocument/2006/relationships" r:embed="rId5" cstate="print">
            <a:alphaModFix amt="30000"/>
            <a:extLst>
              <a:ext uri="{28A0092B-C50C-407E-A947-70E740481C1C}">
                <a14:useLocalDpi xmlns:a14="http://schemas.microsoft.com/office/drawing/2010/main" val="0"/>
              </a:ext>
            </a:extLst>
          </a:blip>
          <a:srcRect/>
          <a:stretch/>
        </xdr:blipFill>
        <xdr:spPr>
          <a:xfrm>
            <a:off x="5648086" y="5555373"/>
            <a:ext cx="1014031" cy="604559"/>
          </a:xfrm>
          <a:prstGeom prst="rect">
            <a:avLst/>
          </a:prstGeom>
        </xdr:spPr>
      </xdr:pic>
      <xdr:sp macro="" textlink="">
        <xdr:nvSpPr>
          <xdr:cNvPr id="19" name="TextBox 18">
            <a:extLst>
              <a:ext uri="{FF2B5EF4-FFF2-40B4-BE49-F238E27FC236}">
                <a16:creationId xmlns:a16="http://schemas.microsoft.com/office/drawing/2014/main" id="{12684FA2-FF56-FC9C-E34A-F4A4620A2B3D}"/>
              </a:ext>
            </a:extLst>
          </xdr:cNvPr>
          <xdr:cNvSpPr txBox="1"/>
        </xdr:nvSpPr>
        <xdr:spPr>
          <a:xfrm rot="20380038">
            <a:off x="5757671" y="5681524"/>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33</xdr:col>
      <xdr:colOff>223632</xdr:colOff>
      <xdr:row>49</xdr:row>
      <xdr:rowOff>11185</xdr:rowOff>
    </xdr:from>
    <xdr:to>
      <xdr:col>37</xdr:col>
      <xdr:colOff>33131</xdr:colOff>
      <xdr:row>56</xdr:row>
      <xdr:rowOff>95569</xdr:rowOff>
    </xdr:to>
    <xdr:grpSp>
      <xdr:nvGrpSpPr>
        <xdr:cNvPr id="20" name="Group 19">
          <a:extLst>
            <a:ext uri="{FF2B5EF4-FFF2-40B4-BE49-F238E27FC236}">
              <a16:creationId xmlns:a16="http://schemas.microsoft.com/office/drawing/2014/main" id="{4386E108-C28B-4BDA-9000-FCCEFEAAD2EE}"/>
            </a:ext>
          </a:extLst>
        </xdr:cNvPr>
        <xdr:cNvGrpSpPr/>
      </xdr:nvGrpSpPr>
      <xdr:grpSpPr>
        <a:xfrm>
          <a:off x="7700757" y="6373885"/>
          <a:ext cx="1142999" cy="1055934"/>
          <a:chOff x="5599045" y="6388794"/>
          <a:chExt cx="1142999" cy="1070014"/>
        </a:xfrm>
      </xdr:grpSpPr>
      <xdr:pic>
        <xdr:nvPicPr>
          <xdr:cNvPr id="21" name="Picture 20">
            <a:extLst>
              <a:ext uri="{FF2B5EF4-FFF2-40B4-BE49-F238E27FC236}">
                <a16:creationId xmlns:a16="http://schemas.microsoft.com/office/drawing/2014/main" id="{599ECA11-B643-82AD-55A9-74660DE4BD42}"/>
              </a:ext>
            </a:extLst>
          </xdr:cNvPr>
          <xdr:cNvPicPr>
            <a:picLocks noChangeAspect="1"/>
          </xdr:cNvPicPr>
        </xdr:nvPicPr>
        <xdr:blipFill>
          <a:blip xmlns:r="http://schemas.openxmlformats.org/officeDocument/2006/relationships" r:embed="rId6" cstate="print">
            <a:alphaModFix amt="30000"/>
            <a:extLst>
              <a:ext uri="{28A0092B-C50C-407E-A947-70E740481C1C}">
                <a14:useLocalDpi xmlns:a14="http://schemas.microsoft.com/office/drawing/2010/main" val="0"/>
              </a:ext>
            </a:extLst>
          </a:blip>
          <a:srcRect/>
          <a:stretch/>
        </xdr:blipFill>
        <xdr:spPr>
          <a:xfrm>
            <a:off x="5599045" y="6388794"/>
            <a:ext cx="1142999" cy="1070014"/>
          </a:xfrm>
          <a:prstGeom prst="rect">
            <a:avLst/>
          </a:prstGeom>
        </xdr:spPr>
      </xdr:pic>
      <xdr:sp macro="" textlink="">
        <xdr:nvSpPr>
          <xdr:cNvPr id="22" name="TextBox 21">
            <a:extLst>
              <a:ext uri="{FF2B5EF4-FFF2-40B4-BE49-F238E27FC236}">
                <a16:creationId xmlns:a16="http://schemas.microsoft.com/office/drawing/2014/main" id="{0728A4B5-CE26-4BD4-C767-7108CAB22589}"/>
              </a:ext>
            </a:extLst>
          </xdr:cNvPr>
          <xdr:cNvSpPr txBox="1"/>
        </xdr:nvSpPr>
        <xdr:spPr>
          <a:xfrm rot="20380038">
            <a:off x="5808022" y="6641414"/>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7</xdr:col>
      <xdr:colOff>136027</xdr:colOff>
      <xdr:row>103</xdr:row>
      <xdr:rowOff>61938</xdr:rowOff>
    </xdr:from>
    <xdr:to>
      <xdr:col>18</xdr:col>
      <xdr:colOff>8946</xdr:colOff>
      <xdr:row>109</xdr:row>
      <xdr:rowOff>55316</xdr:rowOff>
    </xdr:to>
    <xdr:grpSp>
      <xdr:nvGrpSpPr>
        <xdr:cNvPr id="23" name="Group 22">
          <a:extLst>
            <a:ext uri="{FF2B5EF4-FFF2-40B4-BE49-F238E27FC236}">
              <a16:creationId xmlns:a16="http://schemas.microsoft.com/office/drawing/2014/main" id="{39F46001-E25B-4B65-B037-351ABDFDD010}"/>
            </a:ext>
          </a:extLst>
        </xdr:cNvPr>
        <xdr:cNvGrpSpPr/>
      </xdr:nvGrpSpPr>
      <xdr:grpSpPr>
        <a:xfrm>
          <a:off x="2669677" y="14663763"/>
          <a:ext cx="2092244" cy="1136378"/>
          <a:chOff x="533592" y="14548221"/>
          <a:chExt cx="2100941" cy="1136378"/>
        </a:xfrm>
      </xdr:grpSpPr>
      <xdr:pic>
        <xdr:nvPicPr>
          <xdr:cNvPr id="24" name="Picture 23">
            <a:extLst>
              <a:ext uri="{FF2B5EF4-FFF2-40B4-BE49-F238E27FC236}">
                <a16:creationId xmlns:a16="http://schemas.microsoft.com/office/drawing/2014/main" id="{03F17F03-0CA5-9F31-CDA5-57207F40FF43}"/>
              </a:ext>
            </a:extLst>
          </xdr:cNvPr>
          <xdr:cNvPicPr>
            <a:picLocks noChangeAspect="1"/>
          </xdr:cNvPicPr>
        </xdr:nvPicPr>
        <xdr:blipFill>
          <a:blip xmlns:r="http://schemas.openxmlformats.org/officeDocument/2006/relationships" r:embed="rId7" cstate="print">
            <a:alphaModFix amt="30000"/>
            <a:extLst>
              <a:ext uri="{28A0092B-C50C-407E-A947-70E740481C1C}">
                <a14:useLocalDpi xmlns:a14="http://schemas.microsoft.com/office/drawing/2010/main" val="0"/>
              </a:ext>
            </a:extLst>
          </a:blip>
          <a:srcRect/>
          <a:stretch/>
        </xdr:blipFill>
        <xdr:spPr>
          <a:xfrm>
            <a:off x="533592" y="14548221"/>
            <a:ext cx="2100941" cy="1136378"/>
          </a:xfrm>
          <a:prstGeom prst="rect">
            <a:avLst/>
          </a:prstGeom>
        </xdr:spPr>
      </xdr:pic>
      <xdr:sp macro="" textlink="">
        <xdr:nvSpPr>
          <xdr:cNvPr id="25" name="TextBox 24">
            <a:extLst>
              <a:ext uri="{FF2B5EF4-FFF2-40B4-BE49-F238E27FC236}">
                <a16:creationId xmlns:a16="http://schemas.microsoft.com/office/drawing/2014/main" id="{8FD9058E-C535-5810-57F3-A557E7362E09}"/>
              </a:ext>
            </a:extLst>
          </xdr:cNvPr>
          <xdr:cNvSpPr txBox="1"/>
        </xdr:nvSpPr>
        <xdr:spPr>
          <a:xfrm rot="20380038">
            <a:off x="914592" y="14854676"/>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7</xdr:col>
      <xdr:colOff>122791</xdr:colOff>
      <xdr:row>90</xdr:row>
      <xdr:rowOff>14242</xdr:rowOff>
    </xdr:from>
    <xdr:to>
      <xdr:col>18</xdr:col>
      <xdr:colOff>19829</xdr:colOff>
      <xdr:row>95</xdr:row>
      <xdr:rowOff>124240</xdr:rowOff>
    </xdr:to>
    <xdr:grpSp>
      <xdr:nvGrpSpPr>
        <xdr:cNvPr id="26" name="Group 25">
          <a:extLst>
            <a:ext uri="{FF2B5EF4-FFF2-40B4-BE49-F238E27FC236}">
              <a16:creationId xmlns:a16="http://schemas.microsoft.com/office/drawing/2014/main" id="{CCCC5ABE-E843-48E5-83A9-171C1E3E6B37}"/>
            </a:ext>
          </a:extLst>
        </xdr:cNvPr>
        <xdr:cNvGrpSpPr/>
      </xdr:nvGrpSpPr>
      <xdr:grpSpPr>
        <a:xfrm>
          <a:off x="2656441" y="12244342"/>
          <a:ext cx="2116363" cy="1062498"/>
          <a:chOff x="520356" y="12123416"/>
          <a:chExt cx="2125060" cy="1062498"/>
        </a:xfrm>
      </xdr:grpSpPr>
      <xdr:pic>
        <xdr:nvPicPr>
          <xdr:cNvPr id="27" name="Picture 26">
            <a:extLst>
              <a:ext uri="{FF2B5EF4-FFF2-40B4-BE49-F238E27FC236}">
                <a16:creationId xmlns:a16="http://schemas.microsoft.com/office/drawing/2014/main" id="{F9CB4AA1-E69C-5F26-F3B5-28B2B2E510F4}"/>
              </a:ext>
            </a:extLst>
          </xdr:cNvPr>
          <xdr:cNvPicPr>
            <a:picLocks noChangeAspect="1"/>
          </xdr:cNvPicPr>
        </xdr:nvPicPr>
        <xdr:blipFill>
          <a:blip xmlns:r="http://schemas.openxmlformats.org/officeDocument/2006/relationships" r:embed="rId8" cstate="print">
            <a:alphaModFix amt="30000"/>
            <a:extLst>
              <a:ext uri="{28A0092B-C50C-407E-A947-70E740481C1C}">
                <a14:useLocalDpi xmlns:a14="http://schemas.microsoft.com/office/drawing/2010/main" val="0"/>
              </a:ext>
            </a:extLst>
          </a:blip>
          <a:srcRect/>
          <a:stretch/>
        </xdr:blipFill>
        <xdr:spPr>
          <a:xfrm>
            <a:off x="520356" y="12123416"/>
            <a:ext cx="2125060" cy="1062498"/>
          </a:xfrm>
          <a:prstGeom prst="rect">
            <a:avLst/>
          </a:prstGeom>
        </xdr:spPr>
      </xdr:pic>
      <xdr:sp macro="" textlink="">
        <xdr:nvSpPr>
          <xdr:cNvPr id="28" name="TextBox 27">
            <a:extLst>
              <a:ext uri="{FF2B5EF4-FFF2-40B4-BE49-F238E27FC236}">
                <a16:creationId xmlns:a16="http://schemas.microsoft.com/office/drawing/2014/main" id="{BC42EB86-F20F-DA6A-803D-BBB169B91A2D}"/>
              </a:ext>
            </a:extLst>
          </xdr:cNvPr>
          <xdr:cNvSpPr txBox="1"/>
        </xdr:nvSpPr>
        <xdr:spPr>
          <a:xfrm rot="20380038">
            <a:off x="1191248" y="12297351"/>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24</xdr:col>
      <xdr:colOff>59981</xdr:colOff>
      <xdr:row>89</xdr:row>
      <xdr:rowOff>46032</xdr:rowOff>
    </xdr:from>
    <xdr:to>
      <xdr:col>33</xdr:col>
      <xdr:colOff>62138</xdr:colOff>
      <xdr:row>97</xdr:row>
      <xdr:rowOff>57978</xdr:rowOff>
    </xdr:to>
    <xdr:grpSp>
      <xdr:nvGrpSpPr>
        <xdr:cNvPr id="29" name="Group 28">
          <a:extLst>
            <a:ext uri="{FF2B5EF4-FFF2-40B4-BE49-F238E27FC236}">
              <a16:creationId xmlns:a16="http://schemas.microsoft.com/office/drawing/2014/main" id="{6BBA87FE-626B-4F1C-9E8F-00DC6C277F4C}"/>
            </a:ext>
          </a:extLst>
        </xdr:cNvPr>
        <xdr:cNvGrpSpPr/>
      </xdr:nvGrpSpPr>
      <xdr:grpSpPr>
        <a:xfrm>
          <a:off x="5927381" y="12085632"/>
          <a:ext cx="1611882" cy="1535946"/>
          <a:chOff x="3812003" y="11964706"/>
          <a:chExt cx="1625548" cy="1535946"/>
        </a:xfrm>
      </xdr:grpSpPr>
      <xdr:pic>
        <xdr:nvPicPr>
          <xdr:cNvPr id="30" name="Picture 29">
            <a:extLst>
              <a:ext uri="{FF2B5EF4-FFF2-40B4-BE49-F238E27FC236}">
                <a16:creationId xmlns:a16="http://schemas.microsoft.com/office/drawing/2014/main" id="{DFF1C244-7EB0-CBD4-F473-6A13A99E4B6A}"/>
              </a:ext>
            </a:extLst>
          </xdr:cNvPr>
          <xdr:cNvPicPr>
            <a:picLocks noChangeAspect="1"/>
          </xdr:cNvPicPr>
        </xdr:nvPicPr>
        <xdr:blipFill>
          <a:blip xmlns:r="http://schemas.openxmlformats.org/officeDocument/2006/relationships" r:embed="rId9" cstate="print">
            <a:alphaModFix amt="30000"/>
            <a:extLst>
              <a:ext uri="{28A0092B-C50C-407E-A947-70E740481C1C}">
                <a14:useLocalDpi xmlns:a14="http://schemas.microsoft.com/office/drawing/2010/main" val="0"/>
              </a:ext>
            </a:extLst>
          </a:blip>
          <a:srcRect/>
          <a:stretch/>
        </xdr:blipFill>
        <xdr:spPr>
          <a:xfrm>
            <a:off x="3812003" y="11964706"/>
            <a:ext cx="1625548" cy="1535946"/>
          </a:xfrm>
          <a:prstGeom prst="rect">
            <a:avLst/>
          </a:prstGeom>
        </xdr:spPr>
      </xdr:pic>
      <xdr:sp macro="" textlink="">
        <xdr:nvSpPr>
          <xdr:cNvPr id="31" name="TextBox 30">
            <a:extLst>
              <a:ext uri="{FF2B5EF4-FFF2-40B4-BE49-F238E27FC236}">
                <a16:creationId xmlns:a16="http://schemas.microsoft.com/office/drawing/2014/main" id="{A57BE348-A87E-5D88-6053-814CD15FFC86}"/>
              </a:ext>
            </a:extLst>
          </xdr:cNvPr>
          <xdr:cNvSpPr txBox="1"/>
        </xdr:nvSpPr>
        <xdr:spPr>
          <a:xfrm rot="20380038">
            <a:off x="4242698" y="12362271"/>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26</xdr:col>
      <xdr:colOff>79653</xdr:colOff>
      <xdr:row>101</xdr:row>
      <xdr:rowOff>69870</xdr:rowOff>
    </xdr:from>
    <xdr:to>
      <xdr:col>34</xdr:col>
      <xdr:colOff>110223</xdr:colOff>
      <xdr:row>110</xdr:row>
      <xdr:rowOff>19794</xdr:rowOff>
    </xdr:to>
    <xdr:grpSp>
      <xdr:nvGrpSpPr>
        <xdr:cNvPr id="32" name="Group 31">
          <a:extLst>
            <a:ext uri="{FF2B5EF4-FFF2-40B4-BE49-F238E27FC236}">
              <a16:creationId xmlns:a16="http://schemas.microsoft.com/office/drawing/2014/main" id="{1CB65E4D-9EB6-4E7F-A911-D85C0E430BC0}"/>
            </a:ext>
          </a:extLst>
        </xdr:cNvPr>
        <xdr:cNvGrpSpPr/>
      </xdr:nvGrpSpPr>
      <xdr:grpSpPr>
        <a:xfrm>
          <a:off x="6289953" y="14290695"/>
          <a:ext cx="1678395" cy="1664424"/>
          <a:chOff x="4179544" y="14175153"/>
          <a:chExt cx="1687092" cy="1664424"/>
        </a:xfrm>
      </xdr:grpSpPr>
      <xdr:pic>
        <xdr:nvPicPr>
          <xdr:cNvPr id="33" name="Picture 32">
            <a:extLst>
              <a:ext uri="{FF2B5EF4-FFF2-40B4-BE49-F238E27FC236}">
                <a16:creationId xmlns:a16="http://schemas.microsoft.com/office/drawing/2014/main" id="{90023B9A-4E70-D5EF-6309-896C4E31411A}"/>
              </a:ext>
            </a:extLst>
          </xdr:cNvPr>
          <xdr:cNvPicPr>
            <a:picLocks noChangeAspect="1"/>
          </xdr:cNvPicPr>
        </xdr:nvPicPr>
        <xdr:blipFill>
          <a:blip xmlns:r="http://schemas.openxmlformats.org/officeDocument/2006/relationships" r:embed="rId10" cstate="screen">
            <a:alphaModFix amt="30000"/>
            <a:extLst>
              <a:ext uri="{28A0092B-C50C-407E-A947-70E740481C1C}">
                <a14:useLocalDpi xmlns:a14="http://schemas.microsoft.com/office/drawing/2010/main"/>
              </a:ext>
            </a:extLst>
          </a:blip>
          <a:srcRect/>
          <a:stretch/>
        </xdr:blipFill>
        <xdr:spPr>
          <a:xfrm>
            <a:off x="4179544" y="14175153"/>
            <a:ext cx="1687092" cy="1664424"/>
          </a:xfrm>
          <a:prstGeom prst="rect">
            <a:avLst/>
          </a:prstGeom>
        </xdr:spPr>
      </xdr:pic>
      <xdr:sp macro="" textlink="">
        <xdr:nvSpPr>
          <xdr:cNvPr id="34" name="TextBox 33">
            <a:extLst>
              <a:ext uri="{FF2B5EF4-FFF2-40B4-BE49-F238E27FC236}">
                <a16:creationId xmlns:a16="http://schemas.microsoft.com/office/drawing/2014/main" id="{CA573FE2-EDCD-38F6-0D01-4F4FD85F064B}"/>
              </a:ext>
            </a:extLst>
          </xdr:cNvPr>
          <xdr:cNvSpPr txBox="1"/>
        </xdr:nvSpPr>
        <xdr:spPr>
          <a:xfrm rot="20380038">
            <a:off x="4751044" y="14688675"/>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75000"/>
                  </a:schemeClr>
                </a:solidFill>
              </a:rPr>
              <a:t>EXAMPLE</a:t>
            </a:r>
          </a:p>
        </xdr:txBody>
      </xdr:sp>
    </xdr:grpSp>
    <xdr:clientData/>
  </xdr:twoCellAnchor>
  <xdr:twoCellAnchor>
    <xdr:from>
      <xdr:col>33</xdr:col>
      <xdr:colOff>303549</xdr:colOff>
      <xdr:row>62</xdr:row>
      <xdr:rowOff>126724</xdr:rowOff>
    </xdr:from>
    <xdr:to>
      <xdr:col>36</xdr:col>
      <xdr:colOff>535461</xdr:colOff>
      <xdr:row>68</xdr:row>
      <xdr:rowOff>158344</xdr:rowOff>
    </xdr:to>
    <xdr:grpSp>
      <xdr:nvGrpSpPr>
        <xdr:cNvPr id="35" name="Group 34">
          <a:extLst>
            <a:ext uri="{FF2B5EF4-FFF2-40B4-BE49-F238E27FC236}">
              <a16:creationId xmlns:a16="http://schemas.microsoft.com/office/drawing/2014/main" id="{E628D983-95C7-4FC9-A6A5-24132DB95C11}"/>
            </a:ext>
          </a:extLst>
        </xdr:cNvPr>
        <xdr:cNvGrpSpPr/>
      </xdr:nvGrpSpPr>
      <xdr:grpSpPr>
        <a:xfrm>
          <a:off x="7780674" y="8384899"/>
          <a:ext cx="993912" cy="965070"/>
          <a:chOff x="5650387" y="8398565"/>
          <a:chExt cx="993912" cy="801903"/>
        </a:xfrm>
      </xdr:grpSpPr>
      <xdr:pic>
        <xdr:nvPicPr>
          <xdr:cNvPr id="36" name="Picture 35">
            <a:extLst>
              <a:ext uri="{FF2B5EF4-FFF2-40B4-BE49-F238E27FC236}">
                <a16:creationId xmlns:a16="http://schemas.microsoft.com/office/drawing/2014/main" id="{DEE56E20-698C-5533-DD0A-E62CC946761D}"/>
              </a:ext>
            </a:extLst>
          </xdr:cNvPr>
          <xdr:cNvPicPr>
            <a:picLocks noChangeAspect="1"/>
          </xdr:cNvPicPr>
        </xdr:nvPicPr>
        <xdr:blipFill>
          <a:blip xmlns:r="http://schemas.openxmlformats.org/officeDocument/2006/relationships" r:embed="rId11" cstate="print">
            <a:alphaModFix amt="55000"/>
            <a:extLst>
              <a:ext uri="{28A0092B-C50C-407E-A947-70E740481C1C}">
                <a14:useLocalDpi xmlns:a14="http://schemas.microsoft.com/office/drawing/2010/main" val="0"/>
              </a:ext>
            </a:extLst>
          </a:blip>
          <a:srcRect/>
          <a:stretch/>
        </xdr:blipFill>
        <xdr:spPr>
          <a:xfrm>
            <a:off x="5650387" y="8398565"/>
            <a:ext cx="793483" cy="801903"/>
          </a:xfrm>
          <a:prstGeom prst="rect">
            <a:avLst/>
          </a:prstGeom>
        </xdr:spPr>
      </xdr:pic>
      <xdr:sp macro="" textlink="">
        <xdr:nvSpPr>
          <xdr:cNvPr id="37" name="TextBox 36">
            <a:extLst>
              <a:ext uri="{FF2B5EF4-FFF2-40B4-BE49-F238E27FC236}">
                <a16:creationId xmlns:a16="http://schemas.microsoft.com/office/drawing/2014/main" id="{7C215310-35A9-6BE6-D391-3B373651EC92}"/>
              </a:ext>
            </a:extLst>
          </xdr:cNvPr>
          <xdr:cNvSpPr txBox="1"/>
        </xdr:nvSpPr>
        <xdr:spPr>
          <a:xfrm rot="20380038">
            <a:off x="5807756" y="8547652"/>
            <a:ext cx="836543" cy="2687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800" b="1">
                <a:solidFill>
                  <a:schemeClr val="bg1">
                    <a:lumMod val="65000"/>
                  </a:schemeClr>
                </a:solidFill>
              </a:rPr>
              <a:t>EXAMPLE</a:t>
            </a:r>
          </a:p>
        </xdr:txBody>
      </xdr:sp>
    </xdr:grpSp>
    <xdr:clientData/>
  </xdr:twoCellAnchor>
  <xdr:twoCellAnchor>
    <xdr:from>
      <xdr:col>21</xdr:col>
      <xdr:colOff>132522</xdr:colOff>
      <xdr:row>76</xdr:row>
      <xdr:rowOff>91109</xdr:rowOff>
    </xdr:from>
    <xdr:to>
      <xdr:col>25</xdr:col>
      <xdr:colOff>16565</xdr:colOff>
      <xdr:row>76</xdr:row>
      <xdr:rowOff>91109</xdr:rowOff>
    </xdr:to>
    <xdr:cxnSp macro="">
      <xdr:nvCxnSpPr>
        <xdr:cNvPr id="38" name="Straight Arrow Connector 37">
          <a:extLst>
            <a:ext uri="{FF2B5EF4-FFF2-40B4-BE49-F238E27FC236}">
              <a16:creationId xmlns:a16="http://schemas.microsoft.com/office/drawing/2014/main" id="{1074B5C2-254B-478B-990A-826EFFE0B74B}"/>
            </a:ext>
          </a:extLst>
        </xdr:cNvPr>
        <xdr:cNvCxnSpPr/>
      </xdr:nvCxnSpPr>
      <xdr:spPr>
        <a:xfrm>
          <a:off x="3351972" y="10130459"/>
          <a:ext cx="560318" cy="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147845</xdr:colOff>
      <xdr:row>67</xdr:row>
      <xdr:rowOff>100634</xdr:rowOff>
    </xdr:from>
    <xdr:to>
      <xdr:col>36</xdr:col>
      <xdr:colOff>140390</xdr:colOff>
      <xdr:row>70</xdr:row>
      <xdr:rowOff>4622</xdr:rowOff>
    </xdr:to>
    <xdr:cxnSp macro="">
      <xdr:nvCxnSpPr>
        <xdr:cNvPr id="39" name="Straight Arrow Connector 38">
          <a:extLst>
            <a:ext uri="{FF2B5EF4-FFF2-40B4-BE49-F238E27FC236}">
              <a16:creationId xmlns:a16="http://schemas.microsoft.com/office/drawing/2014/main" id="{C9245AC1-BFB7-43E8-9888-D54DA67AE6C9}"/>
            </a:ext>
          </a:extLst>
        </xdr:cNvPr>
        <xdr:cNvCxnSpPr>
          <a:stCxn id="13" idx="1"/>
        </xdr:cNvCxnSpPr>
      </xdr:nvCxnSpPr>
      <xdr:spPr>
        <a:xfrm flipV="1">
          <a:off x="6072395" y="9120809"/>
          <a:ext cx="163995" cy="399288"/>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40368</xdr:colOff>
      <xdr:row>2</xdr:row>
      <xdr:rowOff>266352</xdr:rowOff>
    </xdr:from>
    <xdr:to>
      <xdr:col>25</xdr:col>
      <xdr:colOff>22954</xdr:colOff>
      <xdr:row>6</xdr:row>
      <xdr:rowOff>73771</xdr:rowOff>
    </xdr:to>
    <xdr:cxnSp macro="">
      <xdr:nvCxnSpPr>
        <xdr:cNvPr id="40" name="Straight Arrow Connector 34">
          <a:extLst>
            <a:ext uri="{FF2B5EF4-FFF2-40B4-BE49-F238E27FC236}">
              <a16:creationId xmlns:a16="http://schemas.microsoft.com/office/drawing/2014/main" id="{01DFDB63-9C9E-4359-84CC-6C4245674E0A}"/>
            </a:ext>
          </a:extLst>
        </xdr:cNvPr>
        <xdr:cNvCxnSpPr>
          <a:endCxn id="42" idx="1"/>
        </xdr:cNvCxnSpPr>
      </xdr:nvCxnSpPr>
      <xdr:spPr>
        <a:xfrm>
          <a:off x="1822103" y="456852"/>
          <a:ext cx="3837410" cy="547007"/>
        </a:xfrm>
        <a:prstGeom prst="bentConnector3">
          <a:avLst>
            <a:gd name="adj1" fmla="val 96816"/>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twoCellAnchor>
    <xdr:from>
      <xdr:col>1</xdr:col>
      <xdr:colOff>18693</xdr:colOff>
      <xdr:row>0</xdr:row>
      <xdr:rowOff>112059</xdr:rowOff>
    </xdr:from>
    <xdr:to>
      <xdr:col>4</xdr:col>
      <xdr:colOff>11205</xdr:colOff>
      <xdr:row>5</xdr:row>
      <xdr:rowOff>85725</xdr:rowOff>
    </xdr:to>
    <xdr:sp macro="" textlink="">
      <xdr:nvSpPr>
        <xdr:cNvPr id="41" name="TextBox 40">
          <a:extLst>
            <a:ext uri="{FF2B5EF4-FFF2-40B4-BE49-F238E27FC236}">
              <a16:creationId xmlns:a16="http://schemas.microsoft.com/office/drawing/2014/main" id="{9D6E65DA-8FE7-4C0B-859D-94ADBAC3F997}"/>
            </a:ext>
          </a:extLst>
        </xdr:cNvPr>
        <xdr:cNvSpPr txBox="1"/>
      </xdr:nvSpPr>
      <xdr:spPr>
        <a:xfrm>
          <a:off x="18693" y="112059"/>
          <a:ext cx="1830837" cy="7547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u="sng">
              <a:solidFill>
                <a:srgbClr val="FF0000"/>
              </a:solidFill>
            </a:rPr>
            <a:t>START</a:t>
          </a:r>
          <a:r>
            <a:rPr lang="en-US" sz="1200" b="1" u="sng" baseline="0">
              <a:solidFill>
                <a:srgbClr val="FF0000"/>
              </a:solidFill>
            </a:rPr>
            <a:t> HERE </a:t>
          </a:r>
        </a:p>
        <a:p>
          <a:pPr marL="0" marR="0" lvl="0" indent="0" algn="l" defTabSz="914400" eaLnBrk="1" fontAlgn="auto" latinLnBrk="0" hangingPunct="1">
            <a:lnSpc>
              <a:spcPct val="100000"/>
            </a:lnSpc>
            <a:spcBef>
              <a:spcPts val="0"/>
            </a:spcBef>
            <a:spcAft>
              <a:spcPts val="0"/>
            </a:spcAft>
            <a:buClrTx/>
            <a:buSzTx/>
            <a:buFontTx/>
            <a:buNone/>
            <a:tabLst/>
            <a:defRPr/>
          </a:pPr>
          <a:r>
            <a:rPr lang="en-US" sz="900" b="1">
              <a:solidFill>
                <a:srgbClr val="FF0000"/>
              </a:solidFill>
              <a:effectLst/>
              <a:latin typeface="+mn-lt"/>
              <a:ea typeface="+mn-ea"/>
              <a:cs typeface="+mn-cs"/>
            </a:rPr>
            <a:t>All fields marked with an asterisk * required for approval</a:t>
          </a:r>
        </a:p>
        <a:p>
          <a:pPr marL="0" marR="0" lvl="0" indent="0" algn="l" defTabSz="914400" eaLnBrk="1" fontAlgn="auto" latinLnBrk="0" hangingPunct="1">
            <a:lnSpc>
              <a:spcPct val="100000"/>
            </a:lnSpc>
            <a:spcBef>
              <a:spcPts val="0"/>
            </a:spcBef>
            <a:spcAft>
              <a:spcPts val="0"/>
            </a:spcAft>
            <a:buClrTx/>
            <a:buSzTx/>
            <a:buFontTx/>
            <a:buNone/>
            <a:tabLst/>
            <a:defRPr/>
          </a:pPr>
          <a:r>
            <a:rPr lang="en-US" sz="900" b="1">
              <a:solidFill>
                <a:srgbClr val="FF0000"/>
              </a:solidFill>
              <a:effectLst/>
              <a:latin typeface="+mn-lt"/>
              <a:ea typeface="+mn-ea"/>
              <a:cs typeface="+mn-cs"/>
            </a:rPr>
            <a:t>• </a:t>
          </a:r>
          <a:r>
            <a:rPr lang="en-US" sz="900" b="1">
              <a:solidFill>
                <a:schemeClr val="accent5"/>
              </a:solidFill>
              <a:effectLst/>
              <a:latin typeface="+mn-lt"/>
              <a:ea typeface="+mn-ea"/>
              <a:cs typeface="+mn-cs"/>
            </a:rPr>
            <a:t>Light blue</a:t>
          </a:r>
          <a:r>
            <a:rPr lang="en-US" sz="900" b="1" baseline="0">
              <a:solidFill>
                <a:schemeClr val="accent5"/>
              </a:solidFill>
              <a:effectLst/>
              <a:latin typeface="+mn-lt"/>
              <a:ea typeface="+mn-ea"/>
              <a:cs typeface="+mn-cs"/>
            </a:rPr>
            <a:t> </a:t>
          </a:r>
          <a:r>
            <a:rPr lang="en-US" sz="900" b="1" baseline="0">
              <a:solidFill>
                <a:srgbClr val="FF0000"/>
              </a:solidFill>
              <a:effectLst/>
              <a:latin typeface="+mn-lt"/>
              <a:ea typeface="+mn-ea"/>
              <a:cs typeface="+mn-cs"/>
            </a:rPr>
            <a:t>fields are calculated</a:t>
          </a:r>
          <a:endParaRPr lang="en-US" sz="1000">
            <a:solidFill>
              <a:srgbClr val="FF0000"/>
            </a:solidFill>
            <a:effectLst/>
          </a:endParaRPr>
        </a:p>
        <a:p>
          <a:pPr algn="ctr"/>
          <a:endParaRPr lang="en-US" sz="1200" b="1">
            <a:solidFill>
              <a:srgbClr val="FF0000"/>
            </a:solidFill>
          </a:endParaRPr>
        </a:p>
      </xdr:txBody>
    </xdr:sp>
    <xdr:clientData fLocksWithSheet="0"/>
  </xdr:twoCellAnchor>
  <xdr:twoCellAnchor>
    <xdr:from>
      <xdr:col>25</xdr:col>
      <xdr:colOff>22954</xdr:colOff>
      <xdr:row>4</xdr:row>
      <xdr:rowOff>146610</xdr:rowOff>
    </xdr:from>
    <xdr:to>
      <xdr:col>26</xdr:col>
      <xdr:colOff>64366</xdr:colOff>
      <xdr:row>7</xdr:row>
      <xdr:rowOff>146609</xdr:rowOff>
    </xdr:to>
    <xdr:sp macro="" textlink="">
      <xdr:nvSpPr>
        <xdr:cNvPr id="42" name="Right Brace 41">
          <a:extLst>
            <a:ext uri="{FF2B5EF4-FFF2-40B4-BE49-F238E27FC236}">
              <a16:creationId xmlns:a16="http://schemas.microsoft.com/office/drawing/2014/main" id="{22B7338B-D18C-4D87-8A72-B6789EFF8D77}"/>
            </a:ext>
          </a:extLst>
        </xdr:cNvPr>
        <xdr:cNvSpPr/>
      </xdr:nvSpPr>
      <xdr:spPr>
        <a:xfrm rot="10800000">
          <a:off x="5659513" y="774139"/>
          <a:ext cx="209500" cy="459441"/>
        </a:xfrm>
        <a:prstGeom prst="rightBrace">
          <a:avLst>
            <a:gd name="adj1" fmla="val 8333"/>
            <a:gd name="adj2" fmla="val 50000"/>
          </a:avLst>
        </a:prstGeom>
        <a:noFill/>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twoCellAnchor>
    <xdr:from>
      <xdr:col>1</xdr:col>
      <xdr:colOff>87084</xdr:colOff>
      <xdr:row>14</xdr:row>
      <xdr:rowOff>115134</xdr:rowOff>
    </xdr:from>
    <xdr:to>
      <xdr:col>3</xdr:col>
      <xdr:colOff>503650</xdr:colOff>
      <xdr:row>21</xdr:row>
      <xdr:rowOff>21325</xdr:rowOff>
    </xdr:to>
    <xdr:sp macro="" textlink="">
      <xdr:nvSpPr>
        <xdr:cNvPr id="43" name="TextBox 42">
          <a:extLst>
            <a:ext uri="{FF2B5EF4-FFF2-40B4-BE49-F238E27FC236}">
              <a16:creationId xmlns:a16="http://schemas.microsoft.com/office/drawing/2014/main" id="{DD95B804-5EB2-4119-B99C-EBEFA5731D67}"/>
            </a:ext>
          </a:extLst>
        </xdr:cNvPr>
        <xdr:cNvSpPr txBox="1"/>
      </xdr:nvSpPr>
      <xdr:spPr>
        <a:xfrm>
          <a:off x="87084" y="2098575"/>
          <a:ext cx="1604390" cy="70180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At this time Lucid only requires packaging approval from Tier 1 suppliers.</a:t>
          </a:r>
        </a:p>
      </xdr:txBody>
    </xdr:sp>
    <xdr:clientData fLocksWithSheet="0"/>
  </xdr:twoCellAnchor>
  <xdr:twoCellAnchor>
    <xdr:from>
      <xdr:col>3</xdr:col>
      <xdr:colOff>503650</xdr:colOff>
      <xdr:row>17</xdr:row>
      <xdr:rowOff>84845</xdr:rowOff>
    </xdr:from>
    <xdr:to>
      <xdr:col>6</xdr:col>
      <xdr:colOff>37082</xdr:colOff>
      <xdr:row>17</xdr:row>
      <xdr:rowOff>87920</xdr:rowOff>
    </xdr:to>
    <xdr:cxnSp macro="">
      <xdr:nvCxnSpPr>
        <xdr:cNvPr id="44" name="Straight Arrow Connector 43">
          <a:extLst>
            <a:ext uri="{FF2B5EF4-FFF2-40B4-BE49-F238E27FC236}">
              <a16:creationId xmlns:a16="http://schemas.microsoft.com/office/drawing/2014/main" id="{E215395E-CFC6-403F-BE21-557E035CEC41}"/>
            </a:ext>
          </a:extLst>
        </xdr:cNvPr>
        <xdr:cNvCxnSpPr>
          <a:stCxn id="43" idx="3"/>
        </xdr:cNvCxnSpPr>
      </xdr:nvCxnSpPr>
      <xdr:spPr>
        <a:xfrm flipV="1">
          <a:off x="1691474" y="2449286"/>
          <a:ext cx="340255" cy="3075"/>
        </a:xfrm>
        <a:prstGeom prst="straightConnector1">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twoCellAnchor>
    <xdr:from>
      <xdr:col>1</xdr:col>
      <xdr:colOff>19050</xdr:colOff>
      <xdr:row>5</xdr:row>
      <xdr:rowOff>120578</xdr:rowOff>
    </xdr:from>
    <xdr:to>
      <xdr:col>4</xdr:col>
      <xdr:colOff>560</xdr:colOff>
      <xdr:row>10</xdr:row>
      <xdr:rowOff>122946</xdr:rowOff>
    </xdr:to>
    <xdr:sp macro="" textlink="">
      <xdr:nvSpPr>
        <xdr:cNvPr id="45" name="TextBox 44">
          <a:extLst>
            <a:ext uri="{FF2B5EF4-FFF2-40B4-BE49-F238E27FC236}">
              <a16:creationId xmlns:a16="http://schemas.microsoft.com/office/drawing/2014/main" id="{94F7776E-A566-461F-BD01-727E3F46D639}"/>
            </a:ext>
          </a:extLst>
        </xdr:cNvPr>
        <xdr:cNvSpPr txBox="1"/>
      </xdr:nvSpPr>
      <xdr:spPr>
        <a:xfrm>
          <a:off x="19050" y="901628"/>
          <a:ext cx="1819835" cy="68816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u="none">
              <a:solidFill>
                <a:srgbClr val="FF0000"/>
              </a:solidFill>
            </a:rPr>
            <a:t>Choose</a:t>
          </a:r>
          <a:r>
            <a:rPr lang="en-US" sz="900" b="1" u="none" baseline="0">
              <a:solidFill>
                <a:srgbClr val="FF0000"/>
              </a:solidFill>
            </a:rPr>
            <a:t> packaging type and submission intent.  This form is only to be used for expendable type packaging.</a:t>
          </a:r>
          <a:endParaRPr lang="en-US" sz="900" b="1" u="sng">
            <a:solidFill>
              <a:srgbClr val="FF0000"/>
            </a:solidFill>
          </a:endParaRPr>
        </a:p>
      </xdr:txBody>
    </xdr:sp>
    <xdr:clientData fLocksWithSheet="0"/>
  </xdr:twoCellAnchor>
  <xdr:twoCellAnchor>
    <xdr:from>
      <xdr:col>5</xdr:col>
      <xdr:colOff>6666</xdr:colOff>
      <xdr:row>6</xdr:row>
      <xdr:rowOff>46744</xdr:rowOff>
    </xdr:from>
    <xdr:to>
      <xdr:col>6</xdr:col>
      <xdr:colOff>45837</xdr:colOff>
      <xdr:row>7</xdr:row>
      <xdr:rowOff>103062</xdr:rowOff>
    </xdr:to>
    <xdr:sp macro="" textlink="">
      <xdr:nvSpPr>
        <xdr:cNvPr id="46" name="Right Brace 45">
          <a:extLst>
            <a:ext uri="{FF2B5EF4-FFF2-40B4-BE49-F238E27FC236}">
              <a16:creationId xmlns:a16="http://schemas.microsoft.com/office/drawing/2014/main" id="{E7F927C0-9E61-4C14-9D3B-19092A9E233D}"/>
            </a:ext>
          </a:extLst>
        </xdr:cNvPr>
        <xdr:cNvSpPr/>
      </xdr:nvSpPr>
      <xdr:spPr>
        <a:xfrm rot="10800000">
          <a:off x="1833225" y="976832"/>
          <a:ext cx="207259" cy="213201"/>
        </a:xfrm>
        <a:prstGeom prst="rightBrace">
          <a:avLst>
            <a:gd name="adj1" fmla="val 8333"/>
            <a:gd name="adj2" fmla="val 50000"/>
          </a:avLst>
        </a:prstGeom>
        <a:noFill/>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twoCellAnchor>
    <xdr:from>
      <xdr:col>37</xdr:col>
      <xdr:colOff>9525</xdr:colOff>
      <xdr:row>5</xdr:row>
      <xdr:rowOff>66675</xdr:rowOff>
    </xdr:from>
    <xdr:to>
      <xdr:col>41</xdr:col>
      <xdr:colOff>513205</xdr:colOff>
      <xdr:row>5</xdr:row>
      <xdr:rowOff>73569</xdr:rowOff>
    </xdr:to>
    <xdr:cxnSp macro="">
      <xdr:nvCxnSpPr>
        <xdr:cNvPr id="51" name="Straight Arrow Connector 50">
          <a:extLst>
            <a:ext uri="{FF2B5EF4-FFF2-40B4-BE49-F238E27FC236}">
              <a16:creationId xmlns:a16="http://schemas.microsoft.com/office/drawing/2014/main" id="{F8B875C7-412B-4304-B2EC-CD9CF49052EC}"/>
            </a:ext>
          </a:extLst>
        </xdr:cNvPr>
        <xdr:cNvCxnSpPr/>
      </xdr:nvCxnSpPr>
      <xdr:spPr>
        <a:xfrm flipH="1" flipV="1">
          <a:off x="8515350" y="847725"/>
          <a:ext cx="1075180" cy="6894"/>
        </a:xfrm>
        <a:prstGeom prst="straightConnector1">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twoCellAnchor>
    <xdr:from>
      <xdr:col>41</xdr:col>
      <xdr:colOff>525213</xdr:colOff>
      <xdr:row>4</xdr:row>
      <xdr:rowOff>123265</xdr:rowOff>
    </xdr:from>
    <xdr:to>
      <xdr:col>49</xdr:col>
      <xdr:colOff>113032</xdr:colOff>
      <xdr:row>6</xdr:row>
      <xdr:rowOff>14870</xdr:rowOff>
    </xdr:to>
    <xdr:sp macro="" textlink="">
      <xdr:nvSpPr>
        <xdr:cNvPr id="52" name="TextBox 51">
          <a:extLst>
            <a:ext uri="{FF2B5EF4-FFF2-40B4-BE49-F238E27FC236}">
              <a16:creationId xmlns:a16="http://schemas.microsoft.com/office/drawing/2014/main" id="{AC7357C3-B656-48C6-8FA0-043F0E242166}"/>
            </a:ext>
          </a:extLst>
        </xdr:cNvPr>
        <xdr:cNvSpPr txBox="1"/>
      </xdr:nvSpPr>
      <xdr:spPr>
        <a:xfrm>
          <a:off x="9557154" y="750794"/>
          <a:ext cx="3588319" cy="1941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Enter</a:t>
          </a:r>
          <a:r>
            <a:rPr lang="en-US" sz="900" b="1" baseline="0">
              <a:solidFill>
                <a:srgbClr val="FF0000"/>
              </a:solidFill>
            </a:rPr>
            <a:t> the initial date you submit the PDS to Lucid (Month/Day/Year)</a:t>
          </a:r>
          <a:endParaRPr lang="en-US" sz="900" b="1">
            <a:solidFill>
              <a:srgbClr val="FF0000"/>
            </a:solidFill>
          </a:endParaRPr>
        </a:p>
      </xdr:txBody>
    </xdr:sp>
    <xdr:clientData fLocksWithSheet="0"/>
  </xdr:twoCellAnchor>
  <xdr:twoCellAnchor>
    <xdr:from>
      <xdr:col>41</xdr:col>
      <xdr:colOff>525214</xdr:colOff>
      <xdr:row>6</xdr:row>
      <xdr:rowOff>65287</xdr:rowOff>
    </xdr:from>
    <xdr:to>
      <xdr:col>49</xdr:col>
      <xdr:colOff>113033</xdr:colOff>
      <xdr:row>7</xdr:row>
      <xdr:rowOff>114981</xdr:rowOff>
    </xdr:to>
    <xdr:sp macro="" textlink="">
      <xdr:nvSpPr>
        <xdr:cNvPr id="53" name="TextBox 52">
          <a:extLst>
            <a:ext uri="{FF2B5EF4-FFF2-40B4-BE49-F238E27FC236}">
              <a16:creationId xmlns:a16="http://schemas.microsoft.com/office/drawing/2014/main" id="{D3420965-2212-4E7E-B7BF-0933C52318BD}"/>
            </a:ext>
          </a:extLst>
        </xdr:cNvPr>
        <xdr:cNvSpPr txBox="1"/>
      </xdr:nvSpPr>
      <xdr:spPr>
        <a:xfrm>
          <a:off x="9557155" y="995375"/>
          <a:ext cx="3588319" cy="2065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Enter</a:t>
          </a:r>
          <a:r>
            <a:rPr lang="en-US" sz="900" b="1" baseline="0">
              <a:solidFill>
                <a:srgbClr val="FF0000"/>
              </a:solidFill>
            </a:rPr>
            <a:t> the date you will begin shipping parts in this packaging</a:t>
          </a:r>
          <a:endParaRPr lang="en-US" sz="900" b="1">
            <a:solidFill>
              <a:srgbClr val="FF0000"/>
            </a:solidFill>
          </a:endParaRPr>
        </a:p>
      </xdr:txBody>
    </xdr:sp>
    <xdr:clientData fLocksWithSheet="0"/>
  </xdr:twoCellAnchor>
  <xdr:twoCellAnchor>
    <xdr:from>
      <xdr:col>36</xdr:col>
      <xdr:colOff>562731</xdr:colOff>
      <xdr:row>6</xdr:row>
      <xdr:rowOff>57004</xdr:rowOff>
    </xdr:from>
    <xdr:to>
      <xdr:col>41</xdr:col>
      <xdr:colOff>525214</xdr:colOff>
      <xdr:row>7</xdr:row>
      <xdr:rowOff>15591</xdr:rowOff>
    </xdr:to>
    <xdr:cxnSp macro="">
      <xdr:nvCxnSpPr>
        <xdr:cNvPr id="54" name="Straight Arrow Connector 53">
          <a:extLst>
            <a:ext uri="{FF2B5EF4-FFF2-40B4-BE49-F238E27FC236}">
              <a16:creationId xmlns:a16="http://schemas.microsoft.com/office/drawing/2014/main" id="{BDC4DD8B-1D03-45CB-91BF-605D38AE7442}"/>
            </a:ext>
          </a:extLst>
        </xdr:cNvPr>
        <xdr:cNvCxnSpPr>
          <a:stCxn id="53" idx="1"/>
        </xdr:cNvCxnSpPr>
      </xdr:nvCxnSpPr>
      <xdr:spPr>
        <a:xfrm flipH="1" flipV="1">
          <a:off x="8451672" y="987092"/>
          <a:ext cx="1105483" cy="115470"/>
        </a:xfrm>
        <a:prstGeom prst="straightConnector1">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twoCellAnchor>
    <xdr:from>
      <xdr:col>36</xdr:col>
      <xdr:colOff>562731</xdr:colOff>
      <xdr:row>7</xdr:row>
      <xdr:rowOff>65287</xdr:rowOff>
    </xdr:from>
    <xdr:to>
      <xdr:col>41</xdr:col>
      <xdr:colOff>528528</xdr:colOff>
      <xdr:row>9</xdr:row>
      <xdr:rowOff>27186</xdr:rowOff>
    </xdr:to>
    <xdr:cxnSp macro="">
      <xdr:nvCxnSpPr>
        <xdr:cNvPr id="55" name="Straight Arrow Connector 54">
          <a:extLst>
            <a:ext uri="{FF2B5EF4-FFF2-40B4-BE49-F238E27FC236}">
              <a16:creationId xmlns:a16="http://schemas.microsoft.com/office/drawing/2014/main" id="{9DB3C8A2-8C47-4D94-A49A-C14536BA531B}"/>
            </a:ext>
          </a:extLst>
        </xdr:cNvPr>
        <xdr:cNvCxnSpPr>
          <a:stCxn id="56" idx="1"/>
        </xdr:cNvCxnSpPr>
      </xdr:nvCxnSpPr>
      <xdr:spPr>
        <a:xfrm flipH="1" flipV="1">
          <a:off x="8451672" y="1152258"/>
          <a:ext cx="1108797" cy="208428"/>
        </a:xfrm>
        <a:prstGeom prst="straightConnector1">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twoCellAnchor>
    <xdr:from>
      <xdr:col>41</xdr:col>
      <xdr:colOff>528528</xdr:colOff>
      <xdr:row>8</xdr:row>
      <xdr:rowOff>10622</xdr:rowOff>
    </xdr:from>
    <xdr:to>
      <xdr:col>49</xdr:col>
      <xdr:colOff>116347</xdr:colOff>
      <xdr:row>9</xdr:row>
      <xdr:rowOff>126576</xdr:rowOff>
    </xdr:to>
    <xdr:sp macro="" textlink="">
      <xdr:nvSpPr>
        <xdr:cNvPr id="56" name="TextBox 55">
          <a:extLst>
            <a:ext uri="{FF2B5EF4-FFF2-40B4-BE49-F238E27FC236}">
              <a16:creationId xmlns:a16="http://schemas.microsoft.com/office/drawing/2014/main" id="{F9B9AE48-107D-4DC3-9719-582AA8F3D9B1}"/>
            </a:ext>
          </a:extLst>
        </xdr:cNvPr>
        <xdr:cNvSpPr txBox="1"/>
      </xdr:nvSpPr>
      <xdr:spPr>
        <a:xfrm>
          <a:off x="9560469" y="1254475"/>
          <a:ext cx="3588319" cy="2056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Choose your preferred unit of measure for</a:t>
          </a:r>
          <a:r>
            <a:rPr lang="en-US" sz="900" b="1" baseline="0">
              <a:solidFill>
                <a:srgbClr val="FF0000"/>
              </a:solidFill>
            </a:rPr>
            <a:t> populating the form </a:t>
          </a:r>
          <a:endParaRPr lang="en-US" sz="900" b="1">
            <a:solidFill>
              <a:srgbClr val="FF0000"/>
            </a:solidFill>
          </a:endParaRPr>
        </a:p>
      </xdr:txBody>
    </xdr:sp>
    <xdr:clientData fLocksWithSheet="0"/>
  </xdr:twoCellAnchor>
  <xdr:twoCellAnchor>
    <xdr:from>
      <xdr:col>4</xdr:col>
      <xdr:colOff>4436</xdr:colOff>
      <xdr:row>31</xdr:row>
      <xdr:rowOff>66674</xdr:rowOff>
    </xdr:from>
    <xdr:to>
      <xdr:col>5</xdr:col>
      <xdr:colOff>142874</xdr:colOff>
      <xdr:row>34</xdr:row>
      <xdr:rowOff>101461</xdr:rowOff>
    </xdr:to>
    <xdr:sp macro="" textlink="">
      <xdr:nvSpPr>
        <xdr:cNvPr id="57" name="Right Brace 56">
          <a:extLst>
            <a:ext uri="{FF2B5EF4-FFF2-40B4-BE49-F238E27FC236}">
              <a16:creationId xmlns:a16="http://schemas.microsoft.com/office/drawing/2014/main" id="{3DF0D8AD-78A2-400C-8380-B78C15A295A5}"/>
            </a:ext>
          </a:extLst>
        </xdr:cNvPr>
        <xdr:cNvSpPr/>
      </xdr:nvSpPr>
      <xdr:spPr>
        <a:xfrm rot="10800000">
          <a:off x="1842761" y="3981449"/>
          <a:ext cx="186063" cy="530087"/>
        </a:xfrm>
        <a:prstGeom prst="rightBrace">
          <a:avLst>
            <a:gd name="adj1" fmla="val 8333"/>
            <a:gd name="adj2" fmla="val 50000"/>
          </a:avLst>
        </a:prstGeom>
        <a:noFill/>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twoCellAnchor>
    <xdr:from>
      <xdr:col>1</xdr:col>
      <xdr:colOff>5444</xdr:colOff>
      <xdr:row>30</xdr:row>
      <xdr:rowOff>57150</xdr:rowOff>
    </xdr:from>
    <xdr:to>
      <xdr:col>3</xdr:col>
      <xdr:colOff>641549</xdr:colOff>
      <xdr:row>34</xdr:row>
      <xdr:rowOff>73301</xdr:rowOff>
    </xdr:to>
    <xdr:sp macro="" textlink="">
      <xdr:nvSpPr>
        <xdr:cNvPr id="58" name="TextBox 57">
          <a:extLst>
            <a:ext uri="{FF2B5EF4-FFF2-40B4-BE49-F238E27FC236}">
              <a16:creationId xmlns:a16="http://schemas.microsoft.com/office/drawing/2014/main" id="{70549DA2-44CE-4FF3-BBD2-D6C471ED3DB3}"/>
            </a:ext>
          </a:extLst>
        </xdr:cNvPr>
        <xdr:cNvSpPr txBox="1"/>
      </xdr:nvSpPr>
      <xdr:spPr>
        <a:xfrm>
          <a:off x="5444" y="3829050"/>
          <a:ext cx="1817205" cy="6543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Enter Part dimensions and weight</a:t>
          </a:r>
        </a:p>
        <a:p>
          <a:pPr algn="l"/>
          <a:endParaRPr lang="en-US" sz="900" b="1">
            <a:solidFill>
              <a:srgbClr val="FF0000"/>
            </a:solidFill>
          </a:endParaRPr>
        </a:p>
        <a:p>
          <a:pPr algn="l"/>
          <a:r>
            <a:rPr lang="en-US" sz="900" b="1" u="sng">
              <a:solidFill>
                <a:srgbClr val="FF0000"/>
              </a:solidFill>
            </a:rPr>
            <a:t>The weight</a:t>
          </a:r>
          <a:r>
            <a:rPr lang="en-US" sz="900" b="1" u="sng" baseline="0">
              <a:solidFill>
                <a:srgbClr val="FF0000"/>
              </a:solidFill>
            </a:rPr>
            <a:t> is absolutely required for calculations in this form.</a:t>
          </a:r>
          <a:endParaRPr lang="en-US" sz="900" b="1" u="sng">
            <a:solidFill>
              <a:srgbClr val="FF0000"/>
            </a:solidFill>
          </a:endParaRPr>
        </a:p>
      </xdr:txBody>
    </xdr:sp>
    <xdr:clientData fLocksWithSheet="0"/>
  </xdr:twoCellAnchor>
  <xdr:twoCellAnchor>
    <xdr:from>
      <xdr:col>4</xdr:col>
      <xdr:colOff>5379</xdr:colOff>
      <xdr:row>45</xdr:row>
      <xdr:rowOff>38100</xdr:rowOff>
    </xdr:from>
    <xdr:to>
      <xdr:col>6</xdr:col>
      <xdr:colOff>3308</xdr:colOff>
      <xdr:row>49</xdr:row>
      <xdr:rowOff>99271</xdr:rowOff>
    </xdr:to>
    <xdr:sp macro="" textlink="">
      <xdr:nvSpPr>
        <xdr:cNvPr id="59" name="Right Brace 58">
          <a:extLst>
            <a:ext uri="{FF2B5EF4-FFF2-40B4-BE49-F238E27FC236}">
              <a16:creationId xmlns:a16="http://schemas.microsoft.com/office/drawing/2014/main" id="{B7B64883-991B-4AF7-A04A-9CDB4D33B0AC}"/>
            </a:ext>
          </a:extLst>
        </xdr:cNvPr>
        <xdr:cNvSpPr/>
      </xdr:nvSpPr>
      <xdr:spPr>
        <a:xfrm rot="10800000">
          <a:off x="1843704" y="5715000"/>
          <a:ext cx="217004" cy="746971"/>
        </a:xfrm>
        <a:prstGeom prst="rightBrace">
          <a:avLst>
            <a:gd name="adj1" fmla="val 8333"/>
            <a:gd name="adj2" fmla="val 50000"/>
          </a:avLst>
        </a:prstGeom>
        <a:noFill/>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twoCellAnchor>
    <xdr:from>
      <xdr:col>1</xdr:col>
      <xdr:colOff>5680</xdr:colOff>
      <xdr:row>41</xdr:row>
      <xdr:rowOff>161925</xdr:rowOff>
    </xdr:from>
    <xdr:to>
      <xdr:col>3</xdr:col>
      <xdr:colOff>636819</xdr:colOff>
      <xdr:row>51</xdr:row>
      <xdr:rowOff>53836</xdr:rowOff>
    </xdr:to>
    <xdr:sp macro="" textlink="">
      <xdr:nvSpPr>
        <xdr:cNvPr id="60" name="TextBox 59">
          <a:extLst>
            <a:ext uri="{FF2B5EF4-FFF2-40B4-BE49-F238E27FC236}">
              <a16:creationId xmlns:a16="http://schemas.microsoft.com/office/drawing/2014/main" id="{36AFC4D8-1B0F-42C0-AD8F-E4168841B97C}"/>
            </a:ext>
          </a:extLst>
        </xdr:cNvPr>
        <xdr:cNvSpPr txBox="1"/>
      </xdr:nvSpPr>
      <xdr:spPr>
        <a:xfrm>
          <a:off x="5680" y="5495925"/>
          <a:ext cx="1812239" cy="114921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sz="900" b="1">
              <a:solidFill>
                <a:srgbClr val="FF0000"/>
              </a:solidFill>
              <a:effectLst/>
              <a:latin typeface="+mn-lt"/>
              <a:ea typeface="+mn-ea"/>
              <a:cs typeface="+mn-cs"/>
            </a:rPr>
            <a:t>• Enter the primary packaging</a:t>
          </a:r>
          <a:r>
            <a:rPr lang="en-US" sz="900" b="1" baseline="0">
              <a:solidFill>
                <a:srgbClr val="FF0000"/>
              </a:solidFill>
              <a:effectLst/>
              <a:latin typeface="+mn-lt"/>
              <a:ea typeface="+mn-ea"/>
              <a:cs typeface="+mn-cs"/>
            </a:rPr>
            <a:t> dimensions here (outside dims)</a:t>
          </a:r>
          <a:endParaRPr lang="en-US" sz="900">
            <a:solidFill>
              <a:srgbClr val="FF0000"/>
            </a:solidFill>
            <a:effectLst/>
          </a:endParaRPr>
        </a:p>
        <a:p>
          <a:pPr algn="l"/>
          <a:r>
            <a:rPr lang="en-US" sz="900" b="1">
              <a:solidFill>
                <a:srgbClr val="FF0000"/>
              </a:solidFill>
            </a:rPr>
            <a:t>• Enter total parts per primary pack, or fluid content if using a fluid container.</a:t>
          </a:r>
        </a:p>
        <a:p>
          <a:pPr algn="l"/>
          <a:r>
            <a:rPr lang="en-US" sz="900" b="1" baseline="0">
              <a:solidFill>
                <a:srgbClr val="FF0000"/>
              </a:solidFill>
            </a:rPr>
            <a:t>• Enter the weight of the empty box and dunnage material (Est)</a:t>
          </a:r>
        </a:p>
      </xdr:txBody>
    </xdr:sp>
    <xdr:clientData fLocksWithSheet="0"/>
  </xdr:twoCellAnchor>
  <xdr:twoCellAnchor>
    <xdr:from>
      <xdr:col>3</xdr:col>
      <xdr:colOff>656927</xdr:colOff>
      <xdr:row>35</xdr:row>
      <xdr:rowOff>4137</xdr:rowOff>
    </xdr:from>
    <xdr:to>
      <xdr:col>5</xdr:col>
      <xdr:colOff>167661</xdr:colOff>
      <xdr:row>36</xdr:row>
      <xdr:rowOff>109623</xdr:rowOff>
    </xdr:to>
    <xdr:sp macro="" textlink="">
      <xdr:nvSpPr>
        <xdr:cNvPr id="61" name="Right Brace 60">
          <a:extLst>
            <a:ext uri="{FF2B5EF4-FFF2-40B4-BE49-F238E27FC236}">
              <a16:creationId xmlns:a16="http://schemas.microsoft.com/office/drawing/2014/main" id="{FE6C36F0-67B3-4F18-96EE-15B6DE15B5D1}"/>
            </a:ext>
          </a:extLst>
        </xdr:cNvPr>
        <xdr:cNvSpPr/>
      </xdr:nvSpPr>
      <xdr:spPr>
        <a:xfrm rot="10800000">
          <a:off x="1838027" y="4576137"/>
          <a:ext cx="215584" cy="267411"/>
        </a:xfrm>
        <a:prstGeom prst="rightBrace">
          <a:avLst>
            <a:gd name="adj1" fmla="val 8333"/>
            <a:gd name="adj2" fmla="val 50000"/>
          </a:avLst>
        </a:prstGeom>
        <a:noFill/>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twoCellAnchor>
    <xdr:from>
      <xdr:col>1</xdr:col>
      <xdr:colOff>0</xdr:colOff>
      <xdr:row>34</xdr:row>
      <xdr:rowOff>100749</xdr:rowOff>
    </xdr:from>
    <xdr:to>
      <xdr:col>3</xdr:col>
      <xdr:colOff>636105</xdr:colOff>
      <xdr:row>38</xdr:row>
      <xdr:rowOff>33543</xdr:rowOff>
    </xdr:to>
    <xdr:sp macro="" textlink="">
      <xdr:nvSpPr>
        <xdr:cNvPr id="62" name="TextBox 61">
          <a:extLst>
            <a:ext uri="{FF2B5EF4-FFF2-40B4-BE49-F238E27FC236}">
              <a16:creationId xmlns:a16="http://schemas.microsoft.com/office/drawing/2014/main" id="{B8F224D2-1598-4272-97F3-87B198D559E0}"/>
            </a:ext>
          </a:extLst>
        </xdr:cNvPr>
        <xdr:cNvSpPr txBox="1"/>
      </xdr:nvSpPr>
      <xdr:spPr>
        <a:xfrm>
          <a:off x="0" y="4510824"/>
          <a:ext cx="1817205" cy="58049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u="none">
              <a:solidFill>
                <a:srgbClr val="FF0000"/>
              </a:solidFill>
            </a:rPr>
            <a:t>Fields</a:t>
          </a:r>
          <a:r>
            <a:rPr lang="en-US" sz="900" b="1" u="none" baseline="0">
              <a:solidFill>
                <a:srgbClr val="FF0000"/>
              </a:solidFill>
            </a:rPr>
            <a:t> only apply if using fluid containers.  Enter fill amount and unit of measure.</a:t>
          </a:r>
          <a:endParaRPr lang="en-US" sz="900" b="1" u="sng">
            <a:solidFill>
              <a:srgbClr val="FF0000"/>
            </a:solidFill>
          </a:endParaRPr>
        </a:p>
      </xdr:txBody>
    </xdr:sp>
    <xdr:clientData fLocksWithSheet="0"/>
  </xdr:twoCellAnchor>
  <xdr:twoCellAnchor>
    <xdr:from>
      <xdr:col>36</xdr:col>
      <xdr:colOff>0</xdr:colOff>
      <xdr:row>17</xdr:row>
      <xdr:rowOff>0</xdr:rowOff>
    </xdr:from>
    <xdr:to>
      <xdr:col>40</xdr:col>
      <xdr:colOff>154884</xdr:colOff>
      <xdr:row>17</xdr:row>
      <xdr:rowOff>115956</xdr:rowOff>
    </xdr:to>
    <xdr:cxnSp macro="">
      <xdr:nvCxnSpPr>
        <xdr:cNvPr id="63" name="Straight Arrow Connector 62">
          <a:extLst>
            <a:ext uri="{FF2B5EF4-FFF2-40B4-BE49-F238E27FC236}">
              <a16:creationId xmlns:a16="http://schemas.microsoft.com/office/drawing/2014/main" id="{8A975CAB-B121-44E0-94A2-F11AFD308C62}"/>
            </a:ext>
          </a:extLst>
        </xdr:cNvPr>
        <xdr:cNvCxnSpPr/>
      </xdr:nvCxnSpPr>
      <xdr:spPr>
        <a:xfrm flipH="1" flipV="1">
          <a:off x="7934325" y="2333625"/>
          <a:ext cx="1126434" cy="115956"/>
        </a:xfrm>
        <a:prstGeom prst="straightConnector1">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twoCellAnchor>
    <xdr:from>
      <xdr:col>40</xdr:col>
      <xdr:colOff>154884</xdr:colOff>
      <xdr:row>17</xdr:row>
      <xdr:rowOff>16563</xdr:rowOff>
    </xdr:from>
    <xdr:to>
      <xdr:col>47</xdr:col>
      <xdr:colOff>355323</xdr:colOff>
      <xdr:row>18</xdr:row>
      <xdr:rowOff>62944</xdr:rowOff>
    </xdr:to>
    <xdr:sp macro="" textlink="">
      <xdr:nvSpPr>
        <xdr:cNvPr id="64" name="TextBox 63">
          <a:extLst>
            <a:ext uri="{FF2B5EF4-FFF2-40B4-BE49-F238E27FC236}">
              <a16:creationId xmlns:a16="http://schemas.microsoft.com/office/drawing/2014/main" id="{812D3548-DA9E-444F-832C-AD4FB740B211}"/>
            </a:ext>
          </a:extLst>
        </xdr:cNvPr>
        <xdr:cNvSpPr txBox="1"/>
      </xdr:nvSpPr>
      <xdr:spPr>
        <a:xfrm>
          <a:off x="9060759" y="2350188"/>
          <a:ext cx="3553239" cy="1987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This</a:t>
          </a:r>
          <a:r>
            <a:rPr lang="en-US" sz="900" b="1" baseline="0">
              <a:solidFill>
                <a:srgbClr val="FF0000"/>
              </a:solidFill>
            </a:rPr>
            <a:t> should be the location that the parts will ship from to Lucid</a:t>
          </a:r>
          <a:endParaRPr lang="en-US" sz="900" b="1">
            <a:solidFill>
              <a:srgbClr val="FF0000"/>
            </a:solidFill>
          </a:endParaRPr>
        </a:p>
      </xdr:txBody>
    </xdr:sp>
    <xdr:clientData fLocksWithSheet="0"/>
  </xdr:twoCellAnchor>
  <xdr:twoCellAnchor>
    <xdr:from>
      <xdr:col>40</xdr:col>
      <xdr:colOff>47625</xdr:colOff>
      <xdr:row>30</xdr:row>
      <xdr:rowOff>50937</xdr:rowOff>
    </xdr:from>
    <xdr:to>
      <xdr:col>47</xdr:col>
      <xdr:colOff>289061</xdr:colOff>
      <xdr:row>31</xdr:row>
      <xdr:rowOff>90279</xdr:rowOff>
    </xdr:to>
    <xdr:sp macro="" textlink="">
      <xdr:nvSpPr>
        <xdr:cNvPr id="67" name="TextBox 66">
          <a:extLst>
            <a:ext uri="{FF2B5EF4-FFF2-40B4-BE49-F238E27FC236}">
              <a16:creationId xmlns:a16="http://schemas.microsoft.com/office/drawing/2014/main" id="{9FA5BAED-D8A8-460C-968D-E1B7838281D1}"/>
            </a:ext>
          </a:extLst>
        </xdr:cNvPr>
        <xdr:cNvSpPr txBox="1"/>
      </xdr:nvSpPr>
      <xdr:spPr>
        <a:xfrm>
          <a:off x="8953500" y="3822837"/>
          <a:ext cx="3594236" cy="1822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How</a:t>
          </a:r>
          <a:r>
            <a:rPr lang="en-US" sz="900" b="1" baseline="0">
              <a:solidFill>
                <a:srgbClr val="FF0000"/>
              </a:solidFill>
            </a:rPr>
            <a:t> will Lucid be purchasing this part (Each, gallons, Pounds, etc.)</a:t>
          </a:r>
          <a:endParaRPr lang="en-US" sz="900" b="1">
            <a:solidFill>
              <a:srgbClr val="FF0000"/>
            </a:solidFill>
          </a:endParaRPr>
        </a:p>
      </xdr:txBody>
    </xdr:sp>
    <xdr:clientData fLocksWithSheet="0"/>
  </xdr:twoCellAnchor>
  <xdr:twoCellAnchor>
    <xdr:from>
      <xdr:col>40</xdr:col>
      <xdr:colOff>57150</xdr:colOff>
      <xdr:row>35</xdr:row>
      <xdr:rowOff>122167</xdr:rowOff>
    </xdr:from>
    <xdr:to>
      <xdr:col>47</xdr:col>
      <xdr:colOff>293199</xdr:colOff>
      <xdr:row>37</xdr:row>
      <xdr:rowOff>76200</xdr:rowOff>
    </xdr:to>
    <xdr:sp macro="" textlink="">
      <xdr:nvSpPr>
        <xdr:cNvPr id="68" name="TextBox 67">
          <a:extLst>
            <a:ext uri="{FF2B5EF4-FFF2-40B4-BE49-F238E27FC236}">
              <a16:creationId xmlns:a16="http://schemas.microsoft.com/office/drawing/2014/main" id="{9E6649B5-E14E-444C-AAC2-2498B2203A8D}"/>
            </a:ext>
          </a:extLst>
        </xdr:cNvPr>
        <xdr:cNvSpPr txBox="1"/>
      </xdr:nvSpPr>
      <xdr:spPr>
        <a:xfrm>
          <a:off x="8963025" y="4694167"/>
          <a:ext cx="3588849" cy="2778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Does the part have</a:t>
          </a:r>
          <a:r>
            <a:rPr lang="en-US" sz="900" b="1" baseline="0">
              <a:solidFill>
                <a:srgbClr val="FF0000"/>
              </a:solidFill>
            </a:rPr>
            <a:t> surfaces visible to the consumer once installed? Does the part have surface finished requirements?</a:t>
          </a:r>
          <a:endParaRPr lang="en-US" sz="900" b="1">
            <a:solidFill>
              <a:srgbClr val="FF0000"/>
            </a:solidFill>
          </a:endParaRPr>
        </a:p>
      </xdr:txBody>
    </xdr:sp>
    <xdr:clientData fLocksWithSheet="0"/>
  </xdr:twoCellAnchor>
  <xdr:twoCellAnchor>
    <xdr:from>
      <xdr:col>36</xdr:col>
      <xdr:colOff>413251</xdr:colOff>
      <xdr:row>34</xdr:row>
      <xdr:rowOff>75372</xdr:rowOff>
    </xdr:from>
    <xdr:to>
      <xdr:col>39</xdr:col>
      <xdr:colOff>0</xdr:colOff>
      <xdr:row>34</xdr:row>
      <xdr:rowOff>85313</xdr:rowOff>
    </xdr:to>
    <xdr:cxnSp macro="">
      <xdr:nvCxnSpPr>
        <xdr:cNvPr id="69" name="Straight Arrow Connector 68">
          <a:extLst>
            <a:ext uri="{FF2B5EF4-FFF2-40B4-BE49-F238E27FC236}">
              <a16:creationId xmlns:a16="http://schemas.microsoft.com/office/drawing/2014/main" id="{B2B9B571-88B1-4513-8EFB-FA2154875EF9}"/>
            </a:ext>
          </a:extLst>
        </xdr:cNvPr>
        <xdr:cNvCxnSpPr/>
      </xdr:nvCxnSpPr>
      <xdr:spPr>
        <a:xfrm flipH="1">
          <a:off x="8347576" y="4485447"/>
          <a:ext cx="558299" cy="9941"/>
        </a:xfrm>
        <a:prstGeom prst="straightConnector1">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twoCellAnchor>
    <xdr:from>
      <xdr:col>40</xdr:col>
      <xdr:colOff>76200</xdr:colOff>
      <xdr:row>33</xdr:row>
      <xdr:rowOff>139563</xdr:rowOff>
    </xdr:from>
    <xdr:to>
      <xdr:col>45</xdr:col>
      <xdr:colOff>143284</xdr:colOff>
      <xdr:row>35</xdr:row>
      <xdr:rowOff>6214</xdr:rowOff>
    </xdr:to>
    <xdr:sp macro="" textlink="">
      <xdr:nvSpPr>
        <xdr:cNvPr id="70" name="TextBox 69">
          <a:extLst>
            <a:ext uri="{FF2B5EF4-FFF2-40B4-BE49-F238E27FC236}">
              <a16:creationId xmlns:a16="http://schemas.microsoft.com/office/drawing/2014/main" id="{DAB6E551-D636-4949-9BAA-E59F1F035607}"/>
            </a:ext>
          </a:extLst>
        </xdr:cNvPr>
        <xdr:cNvSpPr txBox="1"/>
      </xdr:nvSpPr>
      <xdr:spPr>
        <a:xfrm>
          <a:off x="8982075" y="4387713"/>
          <a:ext cx="2619784" cy="1905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Replace stock photo with actual part photo</a:t>
          </a:r>
          <a:r>
            <a:rPr lang="en-US" sz="900" b="1" baseline="0">
              <a:solidFill>
                <a:srgbClr val="FF0000"/>
              </a:solidFill>
            </a:rPr>
            <a:t> </a:t>
          </a:r>
          <a:endParaRPr lang="en-US" sz="900" b="1">
            <a:solidFill>
              <a:srgbClr val="FF0000"/>
            </a:solidFill>
          </a:endParaRPr>
        </a:p>
      </xdr:txBody>
    </xdr:sp>
    <xdr:clientData fLocksWithSheet="0"/>
  </xdr:twoCellAnchor>
  <xdr:twoCellAnchor>
    <xdr:from>
      <xdr:col>33</xdr:col>
      <xdr:colOff>9527</xdr:colOff>
      <xdr:row>32</xdr:row>
      <xdr:rowOff>88623</xdr:rowOff>
    </xdr:from>
    <xdr:to>
      <xdr:col>40</xdr:col>
      <xdr:colOff>66676</xdr:colOff>
      <xdr:row>33</xdr:row>
      <xdr:rowOff>89859</xdr:rowOff>
    </xdr:to>
    <xdr:cxnSp macro="">
      <xdr:nvCxnSpPr>
        <xdr:cNvPr id="71" name="Connector: Elbow 70">
          <a:extLst>
            <a:ext uri="{FF2B5EF4-FFF2-40B4-BE49-F238E27FC236}">
              <a16:creationId xmlns:a16="http://schemas.microsoft.com/office/drawing/2014/main" id="{03404876-AF4C-453F-922E-BC29F7813117}"/>
            </a:ext>
          </a:extLst>
        </xdr:cNvPr>
        <xdr:cNvCxnSpPr>
          <a:stCxn id="74" idx="1"/>
        </xdr:cNvCxnSpPr>
      </xdr:nvCxnSpPr>
      <xdr:spPr>
        <a:xfrm rot="10800000" flipV="1">
          <a:off x="7181852" y="4174848"/>
          <a:ext cx="1790699" cy="163161"/>
        </a:xfrm>
        <a:prstGeom prst="bentConnector3">
          <a:avLst>
            <a:gd name="adj1" fmla="val 81915"/>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33</xdr:col>
      <xdr:colOff>28575</xdr:colOff>
      <xdr:row>30</xdr:row>
      <xdr:rowOff>142046</xdr:rowOff>
    </xdr:from>
    <xdr:to>
      <xdr:col>40</xdr:col>
      <xdr:colOff>47625</xdr:colOff>
      <xdr:row>31</xdr:row>
      <xdr:rowOff>104775</xdr:rowOff>
    </xdr:to>
    <xdr:cxnSp macro="">
      <xdr:nvCxnSpPr>
        <xdr:cNvPr id="72" name="Connector: Elbow 71">
          <a:extLst>
            <a:ext uri="{FF2B5EF4-FFF2-40B4-BE49-F238E27FC236}">
              <a16:creationId xmlns:a16="http://schemas.microsoft.com/office/drawing/2014/main" id="{CBC86EF7-FC37-4534-B18E-AF1A929E71D3}"/>
            </a:ext>
          </a:extLst>
        </xdr:cNvPr>
        <xdr:cNvCxnSpPr>
          <a:stCxn id="67" idx="1"/>
        </xdr:cNvCxnSpPr>
      </xdr:nvCxnSpPr>
      <xdr:spPr>
        <a:xfrm rot="10800000" flipV="1">
          <a:off x="7200900" y="3913946"/>
          <a:ext cx="1752600" cy="105604"/>
        </a:xfrm>
        <a:prstGeom prst="bentConnector3">
          <a:avLst>
            <a:gd name="adj1" fmla="val 50000"/>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33</xdr:col>
      <xdr:colOff>9526</xdr:colOff>
      <xdr:row>34</xdr:row>
      <xdr:rowOff>66676</xdr:rowOff>
    </xdr:from>
    <xdr:to>
      <xdr:col>40</xdr:col>
      <xdr:colOff>57151</xdr:colOff>
      <xdr:row>36</xdr:row>
      <xdr:rowOff>99185</xdr:rowOff>
    </xdr:to>
    <xdr:cxnSp macro="">
      <xdr:nvCxnSpPr>
        <xdr:cNvPr id="73" name="Connector: Elbow 72">
          <a:extLst>
            <a:ext uri="{FF2B5EF4-FFF2-40B4-BE49-F238E27FC236}">
              <a16:creationId xmlns:a16="http://schemas.microsoft.com/office/drawing/2014/main" id="{20C6F610-FB17-4FD8-9805-B03BA33F5088}"/>
            </a:ext>
          </a:extLst>
        </xdr:cNvPr>
        <xdr:cNvCxnSpPr>
          <a:stCxn id="68" idx="1"/>
        </xdr:cNvCxnSpPr>
      </xdr:nvCxnSpPr>
      <xdr:spPr>
        <a:xfrm rot="10800000">
          <a:off x="7181851" y="4476751"/>
          <a:ext cx="1781175" cy="356359"/>
        </a:xfrm>
        <a:prstGeom prst="bentConnector3">
          <a:avLst>
            <a:gd name="adj1" fmla="val 50000"/>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40</xdr:col>
      <xdr:colOff>66675</xdr:colOff>
      <xdr:row>31</xdr:row>
      <xdr:rowOff>164823</xdr:rowOff>
    </xdr:from>
    <xdr:to>
      <xdr:col>45</xdr:col>
      <xdr:colOff>137075</xdr:colOff>
      <xdr:row>33</xdr:row>
      <xdr:rowOff>21949</xdr:rowOff>
    </xdr:to>
    <xdr:sp macro="" textlink="">
      <xdr:nvSpPr>
        <xdr:cNvPr id="74" name="TextBox 73">
          <a:extLst>
            <a:ext uri="{FF2B5EF4-FFF2-40B4-BE49-F238E27FC236}">
              <a16:creationId xmlns:a16="http://schemas.microsoft.com/office/drawing/2014/main" id="{40D31BF0-8622-4509-AFBC-C0F1055FE6FC}"/>
            </a:ext>
          </a:extLst>
        </xdr:cNvPr>
        <xdr:cNvSpPr txBox="1"/>
      </xdr:nvSpPr>
      <xdr:spPr>
        <a:xfrm>
          <a:off x="8972550" y="4079598"/>
          <a:ext cx="2623100" cy="1905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Parts used per vehicle</a:t>
          </a:r>
        </a:p>
      </xdr:txBody>
    </xdr:sp>
    <xdr:clientData fLocksWithSheet="0"/>
  </xdr:twoCellAnchor>
  <xdr:twoCellAnchor>
    <xdr:from>
      <xdr:col>33</xdr:col>
      <xdr:colOff>47626</xdr:colOff>
      <xdr:row>35</xdr:row>
      <xdr:rowOff>38100</xdr:rowOff>
    </xdr:from>
    <xdr:to>
      <xdr:col>33</xdr:col>
      <xdr:colOff>219076</xdr:colOff>
      <xdr:row>38</xdr:row>
      <xdr:rowOff>9525</xdr:rowOff>
    </xdr:to>
    <xdr:sp macro="" textlink="">
      <xdr:nvSpPr>
        <xdr:cNvPr id="79" name="Right Brace 78">
          <a:extLst>
            <a:ext uri="{FF2B5EF4-FFF2-40B4-BE49-F238E27FC236}">
              <a16:creationId xmlns:a16="http://schemas.microsoft.com/office/drawing/2014/main" id="{5E376253-F0CD-42A3-9FE0-26B46CF6FCDD}"/>
            </a:ext>
          </a:extLst>
        </xdr:cNvPr>
        <xdr:cNvSpPr/>
      </xdr:nvSpPr>
      <xdr:spPr>
        <a:xfrm>
          <a:off x="7219951" y="4610100"/>
          <a:ext cx="171450" cy="457200"/>
        </a:xfrm>
        <a:prstGeom prst="rightBrace">
          <a:avLst>
            <a:gd name="adj1" fmla="val 8333"/>
            <a:gd name="adj2" fmla="val 50000"/>
          </a:avLst>
        </a:prstGeom>
        <a:noFill/>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twoCellAnchor>
    <xdr:from>
      <xdr:col>40</xdr:col>
      <xdr:colOff>86966</xdr:colOff>
      <xdr:row>37</xdr:row>
      <xdr:rowOff>137077</xdr:rowOff>
    </xdr:from>
    <xdr:to>
      <xdr:col>47</xdr:col>
      <xdr:colOff>333375</xdr:colOff>
      <xdr:row>44</xdr:row>
      <xdr:rowOff>47625</xdr:rowOff>
    </xdr:to>
    <xdr:sp macro="" textlink="">
      <xdr:nvSpPr>
        <xdr:cNvPr id="80" name="TextBox 79">
          <a:extLst>
            <a:ext uri="{FF2B5EF4-FFF2-40B4-BE49-F238E27FC236}">
              <a16:creationId xmlns:a16="http://schemas.microsoft.com/office/drawing/2014/main" id="{63551667-A44C-47BC-860D-43AB0EBCC1AF}"/>
            </a:ext>
          </a:extLst>
        </xdr:cNvPr>
        <xdr:cNvSpPr txBox="1"/>
      </xdr:nvSpPr>
      <xdr:spPr>
        <a:xfrm>
          <a:off x="8992841" y="5032927"/>
          <a:ext cx="3599209" cy="56777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•If</a:t>
          </a:r>
          <a:r>
            <a:rPr lang="en-US" sz="900" b="1" baseline="0">
              <a:solidFill>
                <a:srgbClr val="FF0000"/>
              </a:solidFill>
            </a:rPr>
            <a:t> its a metal part does it have screw studs that need to be considered?</a:t>
          </a:r>
        </a:p>
        <a:p>
          <a:pPr algn="l"/>
          <a:r>
            <a:rPr lang="en-US" sz="900" b="1" baseline="0">
              <a:solidFill>
                <a:srgbClr val="FF0000"/>
              </a:solidFill>
            </a:rPr>
            <a:t>•Does the part have any coatings (E-coat, A-Coart, Passivation, etc.?)</a:t>
          </a:r>
        </a:p>
        <a:p>
          <a:pPr algn="l"/>
          <a:r>
            <a:rPr lang="en-US" sz="900" b="1" baseline="0">
              <a:solidFill>
                <a:srgbClr val="FF0000"/>
              </a:solidFill>
            </a:rPr>
            <a:t>•For electronics parts is it ESD sensitive? </a:t>
          </a:r>
        </a:p>
      </xdr:txBody>
    </xdr:sp>
    <xdr:clientData fLocksWithSheet="0"/>
  </xdr:twoCellAnchor>
  <xdr:twoCellAnchor>
    <xdr:from>
      <xdr:col>33</xdr:col>
      <xdr:colOff>266700</xdr:colOff>
      <xdr:row>36</xdr:row>
      <xdr:rowOff>142875</xdr:rowOff>
    </xdr:from>
    <xdr:to>
      <xdr:col>40</xdr:col>
      <xdr:colOff>10766</xdr:colOff>
      <xdr:row>38</xdr:row>
      <xdr:rowOff>142669</xdr:rowOff>
    </xdr:to>
    <xdr:cxnSp macro="">
      <xdr:nvCxnSpPr>
        <xdr:cNvPr id="81" name="Connector: Elbow 80">
          <a:extLst>
            <a:ext uri="{FF2B5EF4-FFF2-40B4-BE49-F238E27FC236}">
              <a16:creationId xmlns:a16="http://schemas.microsoft.com/office/drawing/2014/main" id="{59604DB3-51C9-4775-B789-D4D37B1996B7}"/>
            </a:ext>
          </a:extLst>
        </xdr:cNvPr>
        <xdr:cNvCxnSpPr/>
      </xdr:nvCxnSpPr>
      <xdr:spPr>
        <a:xfrm rot="10800000">
          <a:off x="7439025" y="4876800"/>
          <a:ext cx="1477616" cy="323644"/>
        </a:xfrm>
        <a:prstGeom prst="bentConnector3">
          <a:avLst>
            <a:gd name="adj1" fmla="val 50000"/>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40</xdr:col>
      <xdr:colOff>96491</xdr:colOff>
      <xdr:row>45</xdr:row>
      <xdr:rowOff>60877</xdr:rowOff>
    </xdr:from>
    <xdr:to>
      <xdr:col>47</xdr:col>
      <xdr:colOff>342900</xdr:colOff>
      <xdr:row>48</xdr:row>
      <xdr:rowOff>114300</xdr:rowOff>
    </xdr:to>
    <xdr:sp macro="" textlink="">
      <xdr:nvSpPr>
        <xdr:cNvPr id="85" name="TextBox 84">
          <a:extLst>
            <a:ext uri="{FF2B5EF4-FFF2-40B4-BE49-F238E27FC236}">
              <a16:creationId xmlns:a16="http://schemas.microsoft.com/office/drawing/2014/main" id="{B822328D-2AB8-48CE-83EF-4ADDC3276C3E}"/>
            </a:ext>
          </a:extLst>
        </xdr:cNvPr>
        <xdr:cNvSpPr txBox="1"/>
      </xdr:nvSpPr>
      <xdr:spPr>
        <a:xfrm>
          <a:off x="9002366" y="5737777"/>
          <a:ext cx="3599209" cy="56777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baseline="0">
              <a:solidFill>
                <a:srgbClr val="FF0000"/>
              </a:solidFill>
            </a:rPr>
            <a:t>Select if the part is a handheld carton or a bulk/pallet box.   Check to see If the box is within the sizes from our standard LMD/LMI carton list (See tabs below &amp; guidelines).</a:t>
          </a:r>
        </a:p>
        <a:p>
          <a:pPr algn="l"/>
          <a:endParaRPr lang="en-US" sz="900" b="1">
            <a:solidFill>
              <a:srgbClr val="FF0000"/>
            </a:solidFill>
          </a:endParaRPr>
        </a:p>
      </xdr:txBody>
    </xdr:sp>
    <xdr:clientData fLocksWithSheet="0"/>
  </xdr:twoCellAnchor>
  <xdr:twoCellAnchor>
    <xdr:from>
      <xdr:col>33</xdr:col>
      <xdr:colOff>28575</xdr:colOff>
      <xdr:row>45</xdr:row>
      <xdr:rowOff>114300</xdr:rowOff>
    </xdr:from>
    <xdr:to>
      <xdr:col>40</xdr:col>
      <xdr:colOff>96491</xdr:colOff>
      <xdr:row>47</xdr:row>
      <xdr:rowOff>1864</xdr:rowOff>
    </xdr:to>
    <xdr:cxnSp macro="">
      <xdr:nvCxnSpPr>
        <xdr:cNvPr id="86" name="Connector: Elbow 85">
          <a:extLst>
            <a:ext uri="{FF2B5EF4-FFF2-40B4-BE49-F238E27FC236}">
              <a16:creationId xmlns:a16="http://schemas.microsoft.com/office/drawing/2014/main" id="{D854BA83-9B72-4CBE-8C0A-8B98F009836A}"/>
            </a:ext>
          </a:extLst>
        </xdr:cNvPr>
        <xdr:cNvCxnSpPr>
          <a:stCxn id="85" idx="1"/>
        </xdr:cNvCxnSpPr>
      </xdr:nvCxnSpPr>
      <xdr:spPr>
        <a:xfrm rot="10800000">
          <a:off x="7200900" y="5791200"/>
          <a:ext cx="1801466" cy="230464"/>
        </a:xfrm>
        <a:prstGeom prst="bentConnector3">
          <a:avLst>
            <a:gd name="adj1" fmla="val 33608"/>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33</xdr:col>
      <xdr:colOff>28576</xdr:colOff>
      <xdr:row>47</xdr:row>
      <xdr:rowOff>76200</xdr:rowOff>
    </xdr:from>
    <xdr:to>
      <xdr:col>33</xdr:col>
      <xdr:colOff>200026</xdr:colOff>
      <xdr:row>49</xdr:row>
      <xdr:rowOff>152400</xdr:rowOff>
    </xdr:to>
    <xdr:sp macro="" textlink="">
      <xdr:nvSpPr>
        <xdr:cNvPr id="93" name="Right Brace 92">
          <a:extLst>
            <a:ext uri="{FF2B5EF4-FFF2-40B4-BE49-F238E27FC236}">
              <a16:creationId xmlns:a16="http://schemas.microsoft.com/office/drawing/2014/main" id="{D5455011-C6FC-4B60-9E11-71B5774D345F}"/>
            </a:ext>
          </a:extLst>
        </xdr:cNvPr>
        <xdr:cNvSpPr/>
      </xdr:nvSpPr>
      <xdr:spPr>
        <a:xfrm>
          <a:off x="7200901" y="6096000"/>
          <a:ext cx="171450" cy="419100"/>
        </a:xfrm>
        <a:prstGeom prst="rightBrace">
          <a:avLst>
            <a:gd name="adj1" fmla="val 8333"/>
            <a:gd name="adj2" fmla="val 50000"/>
          </a:avLst>
        </a:prstGeom>
        <a:noFill/>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twoCellAnchor>
    <xdr:from>
      <xdr:col>40</xdr:col>
      <xdr:colOff>114300</xdr:colOff>
      <xdr:row>58</xdr:row>
      <xdr:rowOff>28575</xdr:rowOff>
    </xdr:from>
    <xdr:to>
      <xdr:col>49</xdr:col>
      <xdr:colOff>257588</xdr:colOff>
      <xdr:row>59</xdr:row>
      <xdr:rowOff>238125</xdr:rowOff>
    </xdr:to>
    <xdr:sp macro="" textlink="">
      <xdr:nvSpPr>
        <xdr:cNvPr id="94" name="TextBox 93">
          <a:extLst>
            <a:ext uri="{FF2B5EF4-FFF2-40B4-BE49-F238E27FC236}">
              <a16:creationId xmlns:a16="http://schemas.microsoft.com/office/drawing/2014/main" id="{8333CE3F-7991-4CC6-9103-1D5D4E2515C7}"/>
            </a:ext>
          </a:extLst>
        </xdr:cNvPr>
        <xdr:cNvSpPr txBox="1"/>
      </xdr:nvSpPr>
      <xdr:spPr>
        <a:xfrm>
          <a:off x="9020175" y="7591425"/>
          <a:ext cx="4315238"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baseline="0">
              <a:solidFill>
                <a:srgbClr val="FF0000"/>
              </a:solidFill>
              <a:effectLst/>
              <a:latin typeface="+mn-lt"/>
              <a:ea typeface="+mn-ea"/>
              <a:cs typeface="+mn-cs"/>
            </a:rPr>
            <a:t>• E</a:t>
          </a:r>
          <a:r>
            <a:rPr lang="en-US" sz="900" b="1">
              <a:solidFill>
                <a:srgbClr val="FF0000"/>
              </a:solidFill>
              <a:effectLst/>
              <a:latin typeface="+mn-lt"/>
              <a:ea typeface="+mn-ea"/>
              <a:cs typeface="+mn-cs"/>
            </a:rPr>
            <a:t>nter the</a:t>
          </a:r>
          <a:r>
            <a:rPr lang="en-US" sz="900" b="1" baseline="0">
              <a:solidFill>
                <a:srgbClr val="FF0000"/>
              </a:solidFill>
              <a:effectLst/>
              <a:latin typeface="+mn-lt"/>
              <a:ea typeface="+mn-ea"/>
              <a:cs typeface="+mn-cs"/>
            </a:rPr>
            <a:t> </a:t>
          </a:r>
          <a:r>
            <a:rPr lang="en-US" sz="900" b="1">
              <a:solidFill>
                <a:srgbClr val="FF0000"/>
              </a:solidFill>
              <a:effectLst/>
              <a:latin typeface="+mn-lt"/>
              <a:ea typeface="+mn-ea"/>
              <a:cs typeface="+mn-cs"/>
            </a:rPr>
            <a:t> material specifications for the master</a:t>
          </a:r>
          <a:r>
            <a:rPr lang="en-US" sz="900" b="1" baseline="0">
              <a:solidFill>
                <a:srgbClr val="FF0000"/>
              </a:solidFill>
              <a:effectLst/>
              <a:latin typeface="+mn-lt"/>
              <a:ea typeface="+mn-ea"/>
              <a:cs typeface="+mn-cs"/>
            </a:rPr>
            <a:t> carton</a:t>
          </a:r>
          <a:r>
            <a:rPr lang="en-US" sz="900" b="1" baseline="0">
              <a:solidFill>
                <a:srgbClr val="FF0000"/>
              </a:solidFill>
            </a:rPr>
            <a:t>. </a:t>
          </a:r>
        </a:p>
        <a:p>
          <a:pPr algn="l"/>
          <a:r>
            <a:rPr lang="en-US" sz="900" b="1" baseline="0">
              <a:solidFill>
                <a:srgbClr val="FF0000"/>
              </a:solidFill>
            </a:rPr>
            <a:t>• Enter the LMD/LMI carton name (if applicable)</a:t>
          </a:r>
          <a:endParaRPr lang="en-US" sz="900" b="1">
            <a:solidFill>
              <a:srgbClr val="FF0000"/>
            </a:solidFill>
          </a:endParaRPr>
        </a:p>
      </xdr:txBody>
    </xdr:sp>
    <xdr:clientData fLocksWithSheet="0"/>
  </xdr:twoCellAnchor>
  <xdr:twoCellAnchor>
    <xdr:from>
      <xdr:col>40</xdr:col>
      <xdr:colOff>104775</xdr:colOff>
      <xdr:row>49</xdr:row>
      <xdr:rowOff>28575</xdr:rowOff>
    </xdr:from>
    <xdr:to>
      <xdr:col>51</xdr:col>
      <xdr:colOff>142875</xdr:colOff>
      <xdr:row>51</xdr:row>
      <xdr:rowOff>9525</xdr:rowOff>
    </xdr:to>
    <xdr:sp macro="" textlink="">
      <xdr:nvSpPr>
        <xdr:cNvPr id="95" name="TextBox 94">
          <a:extLst>
            <a:ext uri="{FF2B5EF4-FFF2-40B4-BE49-F238E27FC236}">
              <a16:creationId xmlns:a16="http://schemas.microsoft.com/office/drawing/2014/main" id="{C8574C29-4C84-4747-8A08-E346928D6715}"/>
            </a:ext>
          </a:extLst>
        </xdr:cNvPr>
        <xdr:cNvSpPr txBox="1"/>
      </xdr:nvSpPr>
      <xdr:spPr>
        <a:xfrm>
          <a:off x="9010650" y="6391275"/>
          <a:ext cx="4972050" cy="2095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900" b="1">
              <a:solidFill>
                <a:srgbClr val="FF0000"/>
              </a:solidFill>
            </a:rPr>
            <a:t>Select style of the  primary master carton.</a:t>
          </a:r>
        </a:p>
      </xdr:txBody>
    </xdr:sp>
    <xdr:clientData fLocksWithSheet="0"/>
  </xdr:twoCellAnchor>
  <xdr:twoCellAnchor>
    <xdr:from>
      <xdr:col>33</xdr:col>
      <xdr:colOff>38121</xdr:colOff>
      <xdr:row>46</xdr:row>
      <xdr:rowOff>95254</xdr:rowOff>
    </xdr:from>
    <xdr:to>
      <xdr:col>40</xdr:col>
      <xdr:colOff>104776</xdr:colOff>
      <xdr:row>49</xdr:row>
      <xdr:rowOff>133350</xdr:rowOff>
    </xdr:to>
    <xdr:cxnSp macro="">
      <xdr:nvCxnSpPr>
        <xdr:cNvPr id="96" name="Connector: Elbow 95">
          <a:extLst>
            <a:ext uri="{FF2B5EF4-FFF2-40B4-BE49-F238E27FC236}">
              <a16:creationId xmlns:a16="http://schemas.microsoft.com/office/drawing/2014/main" id="{6DB9A23A-8390-4802-A69C-1A031C580196}"/>
            </a:ext>
          </a:extLst>
        </xdr:cNvPr>
        <xdr:cNvCxnSpPr>
          <a:stCxn id="95" idx="1"/>
        </xdr:cNvCxnSpPr>
      </xdr:nvCxnSpPr>
      <xdr:spPr>
        <a:xfrm rot="10800000">
          <a:off x="7210446" y="5943604"/>
          <a:ext cx="1800205" cy="552446"/>
        </a:xfrm>
        <a:prstGeom prst="bentConnector3">
          <a:avLst>
            <a:gd name="adj1" fmla="val 50000"/>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xdr:twoCellAnchor>
  <xdr:oneCellAnchor>
    <xdr:from>
      <xdr:col>41</xdr:col>
      <xdr:colOff>284095</xdr:colOff>
      <xdr:row>51</xdr:row>
      <xdr:rowOff>114300</xdr:rowOff>
    </xdr:from>
    <xdr:ext cx="792693" cy="440556"/>
    <xdr:pic>
      <xdr:nvPicPr>
        <xdr:cNvPr id="107" name="Picture 106">
          <a:extLst>
            <a:ext uri="{FF2B5EF4-FFF2-40B4-BE49-F238E27FC236}">
              <a16:creationId xmlns:a16="http://schemas.microsoft.com/office/drawing/2014/main" id="{AF6DF371-1502-4C5D-8EBD-044EDA336D58}"/>
            </a:ext>
          </a:extLst>
        </xdr:cNvPr>
        <xdr:cNvPicPr>
          <a:picLocks noChangeAspect="1"/>
        </xdr:cNvPicPr>
      </xdr:nvPicPr>
      <xdr:blipFill>
        <a:blip xmlns:r="http://schemas.openxmlformats.org/officeDocument/2006/relationships" r:embed="rId12" cstate="screen">
          <a:extLst>
            <a:ext uri="{28A0092B-C50C-407E-A947-70E740481C1C}">
              <a14:useLocalDpi xmlns:a14="http://schemas.microsoft.com/office/drawing/2010/main"/>
            </a:ext>
          </a:extLst>
        </a:blip>
        <a:srcRect/>
        <a:stretch/>
      </xdr:blipFill>
      <xdr:spPr>
        <a:xfrm>
          <a:off x="9361420" y="6705600"/>
          <a:ext cx="792693" cy="440556"/>
        </a:xfrm>
        <a:prstGeom prst="rect">
          <a:avLst/>
        </a:prstGeom>
      </xdr:spPr>
    </xdr:pic>
    <xdr:clientData/>
  </xdr:oneCellAnchor>
  <xdr:twoCellAnchor>
    <xdr:from>
      <xdr:col>41</xdr:col>
      <xdr:colOff>19050</xdr:colOff>
      <xdr:row>54</xdr:row>
      <xdr:rowOff>40666</xdr:rowOff>
    </xdr:from>
    <xdr:to>
      <xdr:col>43</xdr:col>
      <xdr:colOff>47211</xdr:colOff>
      <xdr:row>57</xdr:row>
      <xdr:rowOff>8363</xdr:rowOff>
    </xdr:to>
    <xdr:sp macro="" textlink="">
      <xdr:nvSpPr>
        <xdr:cNvPr id="108" name="TextBox 107">
          <a:extLst>
            <a:ext uri="{FF2B5EF4-FFF2-40B4-BE49-F238E27FC236}">
              <a16:creationId xmlns:a16="http://schemas.microsoft.com/office/drawing/2014/main" id="{7204A362-AA99-4B0B-861C-A7B6674CD6C2}"/>
            </a:ext>
          </a:extLst>
        </xdr:cNvPr>
        <xdr:cNvSpPr txBox="1"/>
      </xdr:nvSpPr>
      <xdr:spPr>
        <a:xfrm>
          <a:off x="9096375" y="7098691"/>
          <a:ext cx="1209261" cy="4058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000" b="1">
              <a:solidFill>
                <a:srgbClr val="FF0000"/>
              </a:solidFill>
            </a:rPr>
            <a:t>RSC Box</a:t>
          </a:r>
        </a:p>
        <a:p>
          <a:pPr marL="0" marR="0" lvl="0" indent="0" algn="ctr" defTabSz="914400" eaLnBrk="1" fontAlgn="auto" latinLnBrk="0" hangingPunct="1">
            <a:lnSpc>
              <a:spcPct val="100000"/>
            </a:lnSpc>
            <a:spcBef>
              <a:spcPts val="0"/>
            </a:spcBef>
            <a:spcAft>
              <a:spcPts val="0"/>
            </a:spcAft>
            <a:buClrTx/>
            <a:buSzTx/>
            <a:buFontTx/>
            <a:buNone/>
            <a:tabLst/>
            <a:defRPr/>
          </a:pPr>
          <a:r>
            <a:rPr lang="en-US" sz="800" b="1">
              <a:solidFill>
                <a:srgbClr val="FF0000"/>
              </a:solidFill>
              <a:effectLst/>
              <a:latin typeface="+mn-lt"/>
              <a:ea typeface="+mn-ea"/>
              <a:cs typeface="+mn-cs"/>
            </a:rPr>
            <a:t>(Top and Bottom Flaps</a:t>
          </a:r>
          <a:r>
            <a:rPr lang="en-US" sz="800" b="1" baseline="0">
              <a:solidFill>
                <a:srgbClr val="FF0000"/>
              </a:solidFill>
              <a:effectLst/>
              <a:latin typeface="+mn-lt"/>
              <a:ea typeface="+mn-ea"/>
              <a:cs typeface="+mn-cs"/>
            </a:rPr>
            <a:t>)</a:t>
          </a:r>
          <a:endParaRPr lang="en-US" sz="600">
            <a:solidFill>
              <a:srgbClr val="FF0000"/>
            </a:solidFill>
            <a:effectLst/>
          </a:endParaRPr>
        </a:p>
        <a:p>
          <a:pPr algn="l"/>
          <a:endParaRPr lang="en-US" sz="1000" b="1">
            <a:solidFill>
              <a:srgbClr val="FF0000"/>
            </a:solidFill>
          </a:endParaRPr>
        </a:p>
      </xdr:txBody>
    </xdr:sp>
    <xdr:clientData fLocksWithSheet="0"/>
  </xdr:twoCellAnchor>
  <xdr:twoCellAnchor>
    <xdr:from>
      <xdr:col>44</xdr:col>
      <xdr:colOff>525118</xdr:colOff>
      <xdr:row>54</xdr:row>
      <xdr:rowOff>40664</xdr:rowOff>
    </xdr:from>
    <xdr:to>
      <xdr:col>47</xdr:col>
      <xdr:colOff>390940</xdr:colOff>
      <xdr:row>56</xdr:row>
      <xdr:rowOff>153722</xdr:rowOff>
    </xdr:to>
    <xdr:sp macro="" textlink="">
      <xdr:nvSpPr>
        <xdr:cNvPr id="109" name="TextBox 108">
          <a:extLst>
            <a:ext uri="{FF2B5EF4-FFF2-40B4-BE49-F238E27FC236}">
              <a16:creationId xmlns:a16="http://schemas.microsoft.com/office/drawing/2014/main" id="{E485B3EB-14E2-43AC-8B25-66C517ABE3EC}"/>
            </a:ext>
          </a:extLst>
        </xdr:cNvPr>
        <xdr:cNvSpPr txBox="1"/>
      </xdr:nvSpPr>
      <xdr:spPr>
        <a:xfrm>
          <a:off x="11374093" y="7098689"/>
          <a:ext cx="1275522" cy="3892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000" b="1">
              <a:solidFill>
                <a:srgbClr val="FF0000"/>
              </a:solidFill>
            </a:rPr>
            <a:t>HSC Box</a:t>
          </a:r>
        </a:p>
        <a:p>
          <a:pPr algn="ctr"/>
          <a:r>
            <a:rPr lang="en-US" sz="800" b="1">
              <a:solidFill>
                <a:srgbClr val="FF0000"/>
              </a:solidFill>
            </a:rPr>
            <a:t>(Bottom Flaps</a:t>
          </a:r>
          <a:r>
            <a:rPr lang="en-US" sz="800" b="1" baseline="0">
              <a:solidFill>
                <a:srgbClr val="FF0000"/>
              </a:solidFill>
            </a:rPr>
            <a:t> with Lid)</a:t>
          </a:r>
          <a:endParaRPr lang="en-US" sz="800" b="1">
            <a:solidFill>
              <a:srgbClr val="FF0000"/>
            </a:solidFill>
          </a:endParaRPr>
        </a:p>
      </xdr:txBody>
    </xdr:sp>
    <xdr:clientData fLocksWithSheet="0"/>
  </xdr:twoCellAnchor>
  <xdr:twoCellAnchor>
    <xdr:from>
      <xdr:col>42</xdr:col>
      <xdr:colOff>458856</xdr:colOff>
      <xdr:row>54</xdr:row>
      <xdr:rowOff>52260</xdr:rowOff>
    </xdr:from>
    <xdr:to>
      <xdr:col>45</xdr:col>
      <xdr:colOff>14910</xdr:colOff>
      <xdr:row>58</xdr:row>
      <xdr:rowOff>32797</xdr:rowOff>
    </xdr:to>
    <xdr:sp macro="" textlink="">
      <xdr:nvSpPr>
        <xdr:cNvPr id="110" name="TextBox 109">
          <a:extLst>
            <a:ext uri="{FF2B5EF4-FFF2-40B4-BE49-F238E27FC236}">
              <a16:creationId xmlns:a16="http://schemas.microsoft.com/office/drawing/2014/main" id="{4BAE3290-D7EA-4A72-938A-0E318DE15243}"/>
            </a:ext>
          </a:extLst>
        </xdr:cNvPr>
        <xdr:cNvSpPr txBox="1"/>
      </xdr:nvSpPr>
      <xdr:spPr>
        <a:xfrm>
          <a:off x="10126731" y="7110285"/>
          <a:ext cx="1346754" cy="4853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000" b="1">
              <a:solidFill>
                <a:srgbClr val="FF0000"/>
              </a:solidFill>
            </a:rPr>
            <a:t>FOL Box</a:t>
          </a:r>
        </a:p>
        <a:p>
          <a:pPr algn="ctr" eaLnBrk="1" fontAlgn="auto" latinLnBrk="0" hangingPunct="1"/>
          <a:r>
            <a:rPr lang="en-US" sz="700" b="1">
              <a:solidFill>
                <a:srgbClr val="FF0000"/>
              </a:solidFill>
              <a:effectLst/>
              <a:latin typeface="+mn-lt"/>
              <a:ea typeface="+mn-ea"/>
              <a:cs typeface="+mn-cs"/>
            </a:rPr>
            <a:t>(Top and Bottom Flaps that fully overlap</a:t>
          </a:r>
          <a:r>
            <a:rPr lang="en-US" sz="700" b="1" baseline="0">
              <a:solidFill>
                <a:srgbClr val="FF0000"/>
              </a:solidFill>
              <a:effectLst/>
              <a:latin typeface="+mn-lt"/>
              <a:ea typeface="+mn-ea"/>
              <a:cs typeface="+mn-cs"/>
            </a:rPr>
            <a:t>)</a:t>
          </a:r>
          <a:endParaRPr lang="en-US" sz="300">
            <a:solidFill>
              <a:srgbClr val="FF0000"/>
            </a:solidFill>
            <a:effectLst/>
          </a:endParaRPr>
        </a:p>
      </xdr:txBody>
    </xdr:sp>
    <xdr:clientData fLocksWithSheet="0"/>
  </xdr:twoCellAnchor>
  <xdr:twoCellAnchor>
    <xdr:from>
      <xdr:col>47</xdr:col>
      <xdr:colOff>366093</xdr:colOff>
      <xdr:row>54</xdr:row>
      <xdr:rowOff>40666</xdr:rowOff>
    </xdr:from>
    <xdr:to>
      <xdr:col>51</xdr:col>
      <xdr:colOff>192987</xdr:colOff>
      <xdr:row>56</xdr:row>
      <xdr:rowOff>153724</xdr:rowOff>
    </xdr:to>
    <xdr:sp macro="" textlink="">
      <xdr:nvSpPr>
        <xdr:cNvPr id="111" name="TextBox 110">
          <a:extLst>
            <a:ext uri="{FF2B5EF4-FFF2-40B4-BE49-F238E27FC236}">
              <a16:creationId xmlns:a16="http://schemas.microsoft.com/office/drawing/2014/main" id="{5D2355A8-39EF-4CA9-B79D-262A93212411}"/>
            </a:ext>
          </a:extLst>
        </xdr:cNvPr>
        <xdr:cNvSpPr txBox="1"/>
      </xdr:nvSpPr>
      <xdr:spPr>
        <a:xfrm>
          <a:off x="12624768" y="7098691"/>
          <a:ext cx="1408044" cy="3892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000" b="1">
              <a:solidFill>
                <a:srgbClr val="FF0000"/>
              </a:solidFill>
            </a:rPr>
            <a:t>Dbl Cover (Sleeve Box)</a:t>
          </a:r>
        </a:p>
        <a:p>
          <a:pPr algn="ctr"/>
          <a:r>
            <a:rPr lang="en-US" sz="800" b="1">
              <a:solidFill>
                <a:srgbClr val="FF0000"/>
              </a:solidFill>
            </a:rPr>
            <a:t>(Sleeve with Top &amp; Btm Lid</a:t>
          </a:r>
          <a:r>
            <a:rPr lang="en-US" sz="800" b="1" baseline="0">
              <a:solidFill>
                <a:srgbClr val="FF0000"/>
              </a:solidFill>
            </a:rPr>
            <a:t>)</a:t>
          </a:r>
          <a:endParaRPr lang="en-US" sz="800" b="1">
            <a:solidFill>
              <a:srgbClr val="FF0000"/>
            </a:solidFill>
          </a:endParaRPr>
        </a:p>
      </xdr:txBody>
    </xdr:sp>
    <xdr:clientData fLocksWithSheet="0"/>
  </xdr:twoCellAnchor>
  <xdr:oneCellAnchor>
    <xdr:from>
      <xdr:col>45</xdr:col>
      <xdr:colOff>221974</xdr:colOff>
      <xdr:row>52</xdr:row>
      <xdr:rowOff>24928</xdr:rowOff>
    </xdr:from>
    <xdr:ext cx="676927" cy="397665"/>
    <xdr:pic>
      <xdr:nvPicPr>
        <xdr:cNvPr id="112" name="Picture 111">
          <a:extLst>
            <a:ext uri="{FF2B5EF4-FFF2-40B4-BE49-F238E27FC236}">
              <a16:creationId xmlns:a16="http://schemas.microsoft.com/office/drawing/2014/main" id="{E52932E2-DCCA-4EE8-89A9-FB64E7B69BC4}"/>
            </a:ext>
          </a:extLst>
        </xdr:cNvPr>
        <xdr:cNvPicPr>
          <a:picLocks noChangeAspect="1"/>
        </xdr:cNvPicPr>
      </xdr:nvPicPr>
      <xdr:blipFill>
        <a:blip xmlns:r="http://schemas.openxmlformats.org/officeDocument/2006/relationships" r:embed="rId13" cstate="screen">
          <a:extLst>
            <a:ext uri="{28A0092B-C50C-407E-A947-70E740481C1C}">
              <a14:useLocalDpi xmlns:a14="http://schemas.microsoft.com/office/drawing/2010/main"/>
            </a:ext>
          </a:extLst>
        </a:blip>
        <a:stretch>
          <a:fillRect/>
        </a:stretch>
      </xdr:blipFill>
      <xdr:spPr>
        <a:xfrm>
          <a:off x="11680549" y="6759103"/>
          <a:ext cx="676927" cy="397665"/>
        </a:xfrm>
        <a:prstGeom prst="rect">
          <a:avLst/>
        </a:prstGeom>
      </xdr:spPr>
    </xdr:pic>
    <xdr:clientData/>
  </xdr:oneCellAnchor>
  <xdr:oneCellAnchor>
    <xdr:from>
      <xdr:col>48</xdr:col>
      <xdr:colOff>162534</xdr:colOff>
      <xdr:row>51</xdr:row>
      <xdr:rowOff>126390</xdr:rowOff>
    </xdr:from>
    <xdr:ext cx="618896" cy="434858"/>
    <xdr:pic>
      <xdr:nvPicPr>
        <xdr:cNvPr id="113" name="Picture 112">
          <a:extLst>
            <a:ext uri="{FF2B5EF4-FFF2-40B4-BE49-F238E27FC236}">
              <a16:creationId xmlns:a16="http://schemas.microsoft.com/office/drawing/2014/main" id="{52579539-37DA-41E7-B59D-DAE60A4BD140}"/>
            </a:ext>
          </a:extLst>
        </xdr:cNvPr>
        <xdr:cNvPicPr>
          <a:picLocks noChangeAspect="1"/>
        </xdr:cNvPicPr>
      </xdr:nvPicPr>
      <xdr:blipFill>
        <a:blip xmlns:r="http://schemas.openxmlformats.org/officeDocument/2006/relationships" r:embed="rId14" cstate="screen">
          <a:extLst>
            <a:ext uri="{28A0092B-C50C-407E-A947-70E740481C1C}">
              <a14:useLocalDpi xmlns:a14="http://schemas.microsoft.com/office/drawing/2010/main"/>
            </a:ext>
          </a:extLst>
        </a:blip>
        <a:stretch>
          <a:fillRect/>
        </a:stretch>
      </xdr:blipFill>
      <xdr:spPr>
        <a:xfrm>
          <a:off x="12973659" y="6717690"/>
          <a:ext cx="618896" cy="434858"/>
        </a:xfrm>
        <a:prstGeom prst="rect">
          <a:avLst/>
        </a:prstGeom>
      </xdr:spPr>
    </xdr:pic>
    <xdr:clientData/>
  </xdr:oneCellAnchor>
  <xdr:oneCellAnchor>
    <xdr:from>
      <xdr:col>43</xdr:col>
      <xdr:colOff>154887</xdr:colOff>
      <xdr:row>51</xdr:row>
      <xdr:rowOff>135590</xdr:rowOff>
    </xdr:from>
    <xdr:ext cx="685019" cy="397996"/>
    <xdr:pic>
      <xdr:nvPicPr>
        <xdr:cNvPr id="114" name="Picture 113">
          <a:extLst>
            <a:ext uri="{FF2B5EF4-FFF2-40B4-BE49-F238E27FC236}">
              <a16:creationId xmlns:a16="http://schemas.microsoft.com/office/drawing/2014/main" id="{0DD21095-91D5-4ED4-91A1-3DD02EE6AE4D}"/>
            </a:ext>
          </a:extLst>
        </xdr:cNvPr>
        <xdr:cNvPicPr>
          <a:picLocks noChangeAspect="1"/>
        </xdr:cNvPicPr>
      </xdr:nvPicPr>
      <xdr:blipFill>
        <a:blip xmlns:r="http://schemas.openxmlformats.org/officeDocument/2006/relationships" r:embed="rId15" cstate="screen">
          <a:extLst>
            <a:ext uri="{28A0092B-C50C-407E-A947-70E740481C1C}">
              <a14:useLocalDpi xmlns:a14="http://schemas.microsoft.com/office/drawing/2010/main"/>
            </a:ext>
          </a:extLst>
        </a:blip>
        <a:stretch>
          <a:fillRect/>
        </a:stretch>
      </xdr:blipFill>
      <xdr:spPr>
        <a:xfrm>
          <a:off x="10413312" y="6726890"/>
          <a:ext cx="685019" cy="397996"/>
        </a:xfrm>
        <a:prstGeom prst="rect">
          <a:avLst/>
        </a:prstGeom>
      </xdr:spPr>
    </xdr:pic>
    <xdr:clientData/>
  </xdr:oneCellAnchor>
  <xdr:twoCellAnchor>
    <xdr:from>
      <xdr:col>33</xdr:col>
      <xdr:colOff>200052</xdr:colOff>
      <xdr:row>48</xdr:row>
      <xdr:rowOff>114307</xdr:rowOff>
    </xdr:from>
    <xdr:to>
      <xdr:col>40</xdr:col>
      <xdr:colOff>114301</xdr:colOff>
      <xdr:row>59</xdr:row>
      <xdr:rowOff>47626</xdr:rowOff>
    </xdr:to>
    <xdr:cxnSp macro="">
      <xdr:nvCxnSpPr>
        <xdr:cNvPr id="117" name="Connector: Elbow 116">
          <a:extLst>
            <a:ext uri="{FF2B5EF4-FFF2-40B4-BE49-F238E27FC236}">
              <a16:creationId xmlns:a16="http://schemas.microsoft.com/office/drawing/2014/main" id="{EA1C7AC1-E218-4FB4-A69D-72FD56C08A93}"/>
            </a:ext>
          </a:extLst>
        </xdr:cNvPr>
        <xdr:cNvCxnSpPr>
          <a:stCxn id="94" idx="1"/>
        </xdr:cNvCxnSpPr>
      </xdr:nvCxnSpPr>
      <xdr:spPr>
        <a:xfrm rot="10800000">
          <a:off x="7372377" y="6305557"/>
          <a:ext cx="1647799" cy="1476369"/>
        </a:xfrm>
        <a:prstGeom prst="bentConnector3">
          <a:avLst>
            <a:gd name="adj1" fmla="val 62717"/>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40</xdr:col>
      <xdr:colOff>35201</xdr:colOff>
      <xdr:row>62</xdr:row>
      <xdr:rowOff>122386</xdr:rowOff>
    </xdr:from>
    <xdr:to>
      <xdr:col>49</xdr:col>
      <xdr:colOff>26091</xdr:colOff>
      <xdr:row>64</xdr:row>
      <xdr:rowOff>78490</xdr:rowOff>
    </xdr:to>
    <xdr:sp macro="" textlink="">
      <xdr:nvSpPr>
        <xdr:cNvPr id="122" name="TextBox 121">
          <a:extLst>
            <a:ext uri="{FF2B5EF4-FFF2-40B4-BE49-F238E27FC236}">
              <a16:creationId xmlns:a16="http://schemas.microsoft.com/office/drawing/2014/main" id="{2088BB4A-90E5-4778-BDAB-C5F0D8E57096}"/>
            </a:ext>
          </a:extLst>
        </xdr:cNvPr>
        <xdr:cNvSpPr txBox="1"/>
      </xdr:nvSpPr>
      <xdr:spPr>
        <a:xfrm>
          <a:off x="8941076" y="8380561"/>
          <a:ext cx="4162840" cy="20375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Enter the numbers of boxes per layer on the pallet.  (Ex. 4 as shown to the right)</a:t>
          </a:r>
        </a:p>
      </xdr:txBody>
    </xdr:sp>
    <xdr:clientData fLocksWithSheet="0"/>
  </xdr:twoCellAnchor>
  <xdr:twoCellAnchor>
    <xdr:from>
      <xdr:col>32</xdr:col>
      <xdr:colOff>45140</xdr:colOff>
      <xdr:row>63</xdr:row>
      <xdr:rowOff>52813</xdr:rowOff>
    </xdr:from>
    <xdr:to>
      <xdr:col>40</xdr:col>
      <xdr:colOff>35201</xdr:colOff>
      <xdr:row>64</xdr:row>
      <xdr:rowOff>61706</xdr:rowOff>
    </xdr:to>
    <xdr:cxnSp macro="">
      <xdr:nvCxnSpPr>
        <xdr:cNvPr id="123" name="Straight Arrow Connector 122">
          <a:extLst>
            <a:ext uri="{FF2B5EF4-FFF2-40B4-BE49-F238E27FC236}">
              <a16:creationId xmlns:a16="http://schemas.microsoft.com/office/drawing/2014/main" id="{9E9BB4A7-1911-4B59-B031-2DDCFFE17C1C}"/>
            </a:ext>
          </a:extLst>
        </xdr:cNvPr>
        <xdr:cNvCxnSpPr>
          <a:stCxn id="122" idx="1"/>
        </xdr:cNvCxnSpPr>
      </xdr:nvCxnSpPr>
      <xdr:spPr>
        <a:xfrm flipH="1">
          <a:off x="7007915" y="8482438"/>
          <a:ext cx="1933161" cy="85093"/>
        </a:xfrm>
        <a:prstGeom prst="straightConnector1">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oneCellAnchor>
    <xdr:from>
      <xdr:col>49</xdr:col>
      <xdr:colOff>188238</xdr:colOff>
      <xdr:row>60</xdr:row>
      <xdr:rowOff>19050</xdr:rowOff>
    </xdr:from>
    <xdr:ext cx="1044517" cy="665398"/>
    <xdr:pic>
      <xdr:nvPicPr>
        <xdr:cNvPr id="124" name="Picture 123">
          <a:extLst>
            <a:ext uri="{FF2B5EF4-FFF2-40B4-BE49-F238E27FC236}">
              <a16:creationId xmlns:a16="http://schemas.microsoft.com/office/drawing/2014/main" id="{BB4FD594-9360-4D78-9276-A80A3BC7F460}"/>
            </a:ext>
          </a:extLst>
        </xdr:cNvPr>
        <xdr:cNvPicPr>
          <a:picLocks noChangeAspect="1"/>
        </xdr:cNvPicPr>
      </xdr:nvPicPr>
      <xdr:blipFill>
        <a:blip xmlns:r="http://schemas.openxmlformats.org/officeDocument/2006/relationships" r:embed="rId16" cstate="email">
          <a:extLst>
            <a:ext uri="{28A0092B-C50C-407E-A947-70E740481C1C}">
              <a14:useLocalDpi xmlns:a14="http://schemas.microsoft.com/office/drawing/2010/main"/>
            </a:ext>
          </a:extLst>
        </a:blip>
        <a:srcRect/>
        <a:stretch/>
      </xdr:blipFill>
      <xdr:spPr>
        <a:xfrm>
          <a:off x="13266063" y="8153400"/>
          <a:ext cx="1044517" cy="665398"/>
        </a:xfrm>
        <a:prstGeom prst="rect">
          <a:avLst/>
        </a:prstGeom>
      </xdr:spPr>
    </xdr:pic>
    <xdr:clientData/>
  </xdr:oneCellAnchor>
  <xdr:twoCellAnchor>
    <xdr:from>
      <xdr:col>40</xdr:col>
      <xdr:colOff>38515</xdr:colOff>
      <xdr:row>69</xdr:row>
      <xdr:rowOff>22996</xdr:rowOff>
    </xdr:from>
    <xdr:to>
      <xdr:col>49</xdr:col>
      <xdr:colOff>29405</xdr:colOff>
      <xdr:row>70</xdr:row>
      <xdr:rowOff>74350</xdr:rowOff>
    </xdr:to>
    <xdr:sp macro="" textlink="">
      <xdr:nvSpPr>
        <xdr:cNvPr id="125" name="TextBox 124">
          <a:extLst>
            <a:ext uri="{FF2B5EF4-FFF2-40B4-BE49-F238E27FC236}">
              <a16:creationId xmlns:a16="http://schemas.microsoft.com/office/drawing/2014/main" id="{C78CE337-DA4A-44F7-9ACE-05E96728A7FA}"/>
            </a:ext>
          </a:extLst>
        </xdr:cNvPr>
        <xdr:cNvSpPr txBox="1"/>
      </xdr:nvSpPr>
      <xdr:spPr>
        <a:xfrm>
          <a:off x="8944390" y="9386071"/>
          <a:ext cx="4162840" cy="20375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Enter the numbers of boxes per layer on the pallet.  (Ex. 4 as shown to the right)</a:t>
          </a:r>
        </a:p>
      </xdr:txBody>
    </xdr:sp>
    <xdr:clientData fLocksWithSheet="0"/>
  </xdr:twoCellAnchor>
  <xdr:twoCellAnchor>
    <xdr:from>
      <xdr:col>32</xdr:col>
      <xdr:colOff>28575</xdr:colOff>
      <xdr:row>65</xdr:row>
      <xdr:rowOff>64191</xdr:rowOff>
    </xdr:from>
    <xdr:to>
      <xdr:col>40</xdr:col>
      <xdr:colOff>38515</xdr:colOff>
      <xdr:row>69</xdr:row>
      <xdr:rowOff>124873</xdr:rowOff>
    </xdr:to>
    <xdr:cxnSp macro="">
      <xdr:nvCxnSpPr>
        <xdr:cNvPr id="126" name="Straight Arrow Connector 125">
          <a:extLst>
            <a:ext uri="{FF2B5EF4-FFF2-40B4-BE49-F238E27FC236}">
              <a16:creationId xmlns:a16="http://schemas.microsoft.com/office/drawing/2014/main" id="{5D4AF7D8-6928-41C8-B7E2-5AC3086BDABF}"/>
            </a:ext>
          </a:extLst>
        </xdr:cNvPr>
        <xdr:cNvCxnSpPr>
          <a:stCxn id="125" idx="1"/>
        </xdr:cNvCxnSpPr>
      </xdr:nvCxnSpPr>
      <xdr:spPr>
        <a:xfrm flipH="1" flipV="1">
          <a:off x="6991350" y="8741466"/>
          <a:ext cx="1953040" cy="746482"/>
        </a:xfrm>
        <a:prstGeom prst="straightConnector1">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oneCellAnchor>
    <xdr:from>
      <xdr:col>49</xdr:col>
      <xdr:colOff>269275</xdr:colOff>
      <xdr:row>67</xdr:row>
      <xdr:rowOff>16669</xdr:rowOff>
    </xdr:from>
    <xdr:ext cx="928075" cy="1006835"/>
    <xdr:pic>
      <xdr:nvPicPr>
        <xdr:cNvPr id="127" name="Picture 126">
          <a:extLst>
            <a:ext uri="{FF2B5EF4-FFF2-40B4-BE49-F238E27FC236}">
              <a16:creationId xmlns:a16="http://schemas.microsoft.com/office/drawing/2014/main" id="{508FFE6A-FC14-4328-B305-18BC0D848C2A}"/>
            </a:ext>
          </a:extLst>
        </xdr:cNvPr>
        <xdr:cNvPicPr>
          <a:picLocks noChangeAspect="1"/>
        </xdr:cNvPicPr>
      </xdr:nvPicPr>
      <xdr:blipFill>
        <a:blip xmlns:r="http://schemas.openxmlformats.org/officeDocument/2006/relationships" r:embed="rId17" cstate="screen">
          <a:extLst>
            <a:ext uri="{28A0092B-C50C-407E-A947-70E740481C1C}">
              <a14:useLocalDpi xmlns:a14="http://schemas.microsoft.com/office/drawing/2010/main"/>
            </a:ext>
          </a:extLst>
        </a:blip>
        <a:stretch>
          <a:fillRect/>
        </a:stretch>
      </xdr:blipFill>
      <xdr:spPr>
        <a:xfrm>
          <a:off x="13347100" y="9036844"/>
          <a:ext cx="928075" cy="1006835"/>
        </a:xfrm>
        <a:prstGeom prst="rect">
          <a:avLst/>
        </a:prstGeom>
      </xdr:spPr>
    </xdr:pic>
    <xdr:clientData/>
  </xdr:oneCellAnchor>
  <xdr:twoCellAnchor>
    <xdr:from>
      <xdr:col>1</xdr:col>
      <xdr:colOff>38100</xdr:colOff>
      <xdr:row>52</xdr:row>
      <xdr:rowOff>0</xdr:rowOff>
    </xdr:from>
    <xdr:to>
      <xdr:col>4</xdr:col>
      <xdr:colOff>12014</xdr:colOff>
      <xdr:row>56</xdr:row>
      <xdr:rowOff>75788</xdr:rowOff>
    </xdr:to>
    <xdr:sp macro="" textlink="">
      <xdr:nvSpPr>
        <xdr:cNvPr id="129" name="TextBox 128">
          <a:extLst>
            <a:ext uri="{FF2B5EF4-FFF2-40B4-BE49-F238E27FC236}">
              <a16:creationId xmlns:a16="http://schemas.microsoft.com/office/drawing/2014/main" id="{35D82E17-B718-425A-8A37-9D59CB0422BC}"/>
            </a:ext>
          </a:extLst>
        </xdr:cNvPr>
        <xdr:cNvSpPr txBox="1"/>
      </xdr:nvSpPr>
      <xdr:spPr>
        <a:xfrm>
          <a:off x="38100" y="6734175"/>
          <a:ext cx="1812239" cy="6758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Enter information</a:t>
          </a:r>
          <a:r>
            <a:rPr lang="en-US" sz="900" b="1" baseline="0">
              <a:solidFill>
                <a:srgbClr val="FF0000"/>
              </a:solidFill>
            </a:rPr>
            <a:t> on the dunnage used inside the box.  If using more than 2 types add these to the notes in the next section below.</a:t>
          </a:r>
        </a:p>
      </xdr:txBody>
    </xdr:sp>
    <xdr:clientData fLocksWithSheet="0"/>
  </xdr:twoCellAnchor>
  <xdr:twoCellAnchor>
    <xdr:from>
      <xdr:col>5</xdr:col>
      <xdr:colOff>73713</xdr:colOff>
      <xdr:row>52</xdr:row>
      <xdr:rowOff>8285</xdr:rowOff>
    </xdr:from>
    <xdr:to>
      <xdr:col>6</xdr:col>
      <xdr:colOff>117610</xdr:colOff>
      <xdr:row>54</xdr:row>
      <xdr:rowOff>148258</xdr:rowOff>
    </xdr:to>
    <xdr:sp macro="" textlink="">
      <xdr:nvSpPr>
        <xdr:cNvPr id="130" name="Right Brace 129">
          <a:extLst>
            <a:ext uri="{FF2B5EF4-FFF2-40B4-BE49-F238E27FC236}">
              <a16:creationId xmlns:a16="http://schemas.microsoft.com/office/drawing/2014/main" id="{1CEB969C-39CD-4F84-A362-BF4D82373691}"/>
            </a:ext>
          </a:extLst>
        </xdr:cNvPr>
        <xdr:cNvSpPr/>
      </xdr:nvSpPr>
      <xdr:spPr>
        <a:xfrm rot="10800000">
          <a:off x="1959663" y="6742460"/>
          <a:ext cx="215347" cy="463823"/>
        </a:xfrm>
        <a:prstGeom prst="rightBrace">
          <a:avLst>
            <a:gd name="adj1" fmla="val 8333"/>
            <a:gd name="adj2" fmla="val 50000"/>
          </a:avLst>
        </a:prstGeom>
        <a:noFill/>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twoCellAnchor>
    <xdr:from>
      <xdr:col>1</xdr:col>
      <xdr:colOff>16565</xdr:colOff>
      <xdr:row>59</xdr:row>
      <xdr:rowOff>28575</xdr:rowOff>
    </xdr:from>
    <xdr:to>
      <xdr:col>3</xdr:col>
      <xdr:colOff>652672</xdr:colOff>
      <xdr:row>62</xdr:row>
      <xdr:rowOff>34788</xdr:rowOff>
    </xdr:to>
    <xdr:sp macro="" textlink="">
      <xdr:nvSpPr>
        <xdr:cNvPr id="131" name="TextBox 130">
          <a:extLst>
            <a:ext uri="{FF2B5EF4-FFF2-40B4-BE49-F238E27FC236}">
              <a16:creationId xmlns:a16="http://schemas.microsoft.com/office/drawing/2014/main" id="{1AC09A4D-2859-4131-B33D-986613795BA7}"/>
            </a:ext>
          </a:extLst>
        </xdr:cNvPr>
        <xdr:cNvSpPr txBox="1"/>
      </xdr:nvSpPr>
      <xdr:spPr>
        <a:xfrm>
          <a:off x="16565" y="7762875"/>
          <a:ext cx="1817207" cy="5300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Describe</a:t>
          </a:r>
          <a:r>
            <a:rPr lang="en-US" sz="900" b="1" baseline="0">
              <a:solidFill>
                <a:srgbClr val="FF0000"/>
              </a:solidFill>
            </a:rPr>
            <a:t> the packaging solution in detail. Include all relevant information</a:t>
          </a:r>
        </a:p>
      </xdr:txBody>
    </xdr:sp>
    <xdr:clientData fLocksWithSheet="0"/>
  </xdr:twoCellAnchor>
  <xdr:twoCellAnchor>
    <xdr:from>
      <xdr:col>3</xdr:col>
      <xdr:colOff>652672</xdr:colOff>
      <xdr:row>59</xdr:row>
      <xdr:rowOff>285750</xdr:rowOff>
    </xdr:from>
    <xdr:to>
      <xdr:col>6</xdr:col>
      <xdr:colOff>28575</xdr:colOff>
      <xdr:row>59</xdr:row>
      <xdr:rowOff>293619</xdr:rowOff>
    </xdr:to>
    <xdr:cxnSp macro="">
      <xdr:nvCxnSpPr>
        <xdr:cNvPr id="132" name="Straight Arrow Connector 131">
          <a:extLst>
            <a:ext uri="{FF2B5EF4-FFF2-40B4-BE49-F238E27FC236}">
              <a16:creationId xmlns:a16="http://schemas.microsoft.com/office/drawing/2014/main" id="{FA562F68-C2CD-4A1D-BACE-5F819E680749}"/>
            </a:ext>
          </a:extLst>
        </xdr:cNvPr>
        <xdr:cNvCxnSpPr>
          <a:cxnSpLocks/>
          <a:stCxn id="131" idx="3"/>
        </xdr:cNvCxnSpPr>
      </xdr:nvCxnSpPr>
      <xdr:spPr>
        <a:xfrm flipV="1">
          <a:off x="1833772" y="8020050"/>
          <a:ext cx="252203" cy="7869"/>
        </a:xfrm>
        <a:prstGeom prst="straightConnector1">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twoCellAnchor>
    <xdr:from>
      <xdr:col>1</xdr:col>
      <xdr:colOff>16564</xdr:colOff>
      <xdr:row>64</xdr:row>
      <xdr:rowOff>62948</xdr:rowOff>
    </xdr:from>
    <xdr:to>
      <xdr:col>3</xdr:col>
      <xdr:colOff>652671</xdr:colOff>
      <xdr:row>69</xdr:row>
      <xdr:rowOff>67089</xdr:rowOff>
    </xdr:to>
    <xdr:sp macro="" textlink="">
      <xdr:nvSpPr>
        <xdr:cNvPr id="133" name="TextBox 132">
          <a:extLst>
            <a:ext uri="{FF2B5EF4-FFF2-40B4-BE49-F238E27FC236}">
              <a16:creationId xmlns:a16="http://schemas.microsoft.com/office/drawing/2014/main" id="{6FD4691D-F596-447F-BDFA-A489E26AB40A}"/>
            </a:ext>
          </a:extLst>
        </xdr:cNvPr>
        <xdr:cNvSpPr txBox="1"/>
      </xdr:nvSpPr>
      <xdr:spPr>
        <a:xfrm>
          <a:off x="16564" y="8568773"/>
          <a:ext cx="1817207" cy="86139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-Enter the unit load dimensions  This should be the total</a:t>
          </a:r>
          <a:r>
            <a:rPr lang="en-US" sz="900" b="1" baseline="0">
              <a:solidFill>
                <a:srgbClr val="FF0000"/>
              </a:solidFill>
            </a:rPr>
            <a:t> overall dimensions including the pallet</a:t>
          </a:r>
        </a:p>
        <a:p>
          <a:pPr algn="l"/>
          <a:r>
            <a:rPr lang="en-US" sz="900" b="1" baseline="0">
              <a:solidFill>
                <a:srgbClr val="FF0000"/>
              </a:solidFill>
            </a:rPr>
            <a:t>-Enter the pallet tare weight (weight of empty the pallet)</a:t>
          </a:r>
        </a:p>
      </xdr:txBody>
    </xdr:sp>
    <xdr:clientData fLocksWithSheet="0"/>
  </xdr:twoCellAnchor>
  <xdr:twoCellAnchor>
    <xdr:from>
      <xdr:col>4</xdr:col>
      <xdr:colOff>41825</xdr:colOff>
      <xdr:row>64</xdr:row>
      <xdr:rowOff>57149</xdr:rowOff>
    </xdr:from>
    <xdr:to>
      <xdr:col>6</xdr:col>
      <xdr:colOff>19050</xdr:colOff>
      <xdr:row>69</xdr:row>
      <xdr:rowOff>104774</xdr:rowOff>
    </xdr:to>
    <xdr:sp macro="" textlink="">
      <xdr:nvSpPr>
        <xdr:cNvPr id="134" name="Right Brace 133">
          <a:extLst>
            <a:ext uri="{FF2B5EF4-FFF2-40B4-BE49-F238E27FC236}">
              <a16:creationId xmlns:a16="http://schemas.microsoft.com/office/drawing/2014/main" id="{787071E0-2CE0-43BF-AC32-76FC762E5EBB}"/>
            </a:ext>
          </a:extLst>
        </xdr:cNvPr>
        <xdr:cNvSpPr/>
      </xdr:nvSpPr>
      <xdr:spPr>
        <a:xfrm rot="10800000">
          <a:off x="1880150" y="8562974"/>
          <a:ext cx="196300" cy="904875"/>
        </a:xfrm>
        <a:prstGeom prst="rightBrace">
          <a:avLst>
            <a:gd name="adj1" fmla="val 8333"/>
            <a:gd name="adj2" fmla="val 50000"/>
          </a:avLst>
        </a:prstGeom>
        <a:noFill/>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twoCellAnchor>
    <xdr:from>
      <xdr:col>1</xdr:col>
      <xdr:colOff>28575</xdr:colOff>
      <xdr:row>69</xdr:row>
      <xdr:rowOff>149915</xdr:rowOff>
    </xdr:from>
    <xdr:to>
      <xdr:col>3</xdr:col>
      <xdr:colOff>636107</xdr:colOff>
      <xdr:row>82</xdr:row>
      <xdr:rowOff>209964</xdr:rowOff>
    </xdr:to>
    <xdr:sp macro="" textlink="">
      <xdr:nvSpPr>
        <xdr:cNvPr id="135" name="TextBox 134">
          <a:extLst>
            <a:ext uri="{FF2B5EF4-FFF2-40B4-BE49-F238E27FC236}">
              <a16:creationId xmlns:a16="http://schemas.microsoft.com/office/drawing/2014/main" id="{778A542B-4B1C-4E01-8304-A4E16E1705F4}"/>
            </a:ext>
          </a:extLst>
        </xdr:cNvPr>
        <xdr:cNvSpPr txBox="1"/>
      </xdr:nvSpPr>
      <xdr:spPr>
        <a:xfrm>
          <a:off x="28575" y="9512990"/>
          <a:ext cx="1788632" cy="14411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baseline="0">
              <a:solidFill>
                <a:srgbClr val="FF0000"/>
              </a:solidFill>
            </a:rPr>
            <a:t>Enter the packaging test validation method used. Although not specifically required for all parts it is highly recommended all packaging is validated. Suppliers are always responsible for their packaging performance regardless of Lucid approval.</a:t>
          </a:r>
        </a:p>
      </xdr:txBody>
    </xdr:sp>
    <xdr:clientData fLocksWithSheet="0"/>
  </xdr:twoCellAnchor>
  <xdr:twoCellAnchor>
    <xdr:from>
      <xdr:col>3</xdr:col>
      <xdr:colOff>631137</xdr:colOff>
      <xdr:row>72</xdr:row>
      <xdr:rowOff>81585</xdr:rowOff>
    </xdr:from>
    <xdr:to>
      <xdr:col>6</xdr:col>
      <xdr:colOff>49697</xdr:colOff>
      <xdr:row>74</xdr:row>
      <xdr:rowOff>122997</xdr:rowOff>
    </xdr:to>
    <xdr:cxnSp macro="">
      <xdr:nvCxnSpPr>
        <xdr:cNvPr id="136" name="Straight Arrow Connector 135">
          <a:extLst>
            <a:ext uri="{FF2B5EF4-FFF2-40B4-BE49-F238E27FC236}">
              <a16:creationId xmlns:a16="http://schemas.microsoft.com/office/drawing/2014/main" id="{D5064E8F-5EAB-4B44-A6D0-198A765461D3}"/>
            </a:ext>
          </a:extLst>
        </xdr:cNvPr>
        <xdr:cNvCxnSpPr>
          <a:cxnSpLocks/>
        </xdr:cNvCxnSpPr>
      </xdr:nvCxnSpPr>
      <xdr:spPr>
        <a:xfrm flipV="1">
          <a:off x="1812237" y="9739935"/>
          <a:ext cx="294860" cy="231912"/>
        </a:xfrm>
        <a:prstGeom prst="straightConnector1">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twoCellAnchor>
    <xdr:from>
      <xdr:col>3</xdr:col>
      <xdr:colOff>422000</xdr:colOff>
      <xdr:row>120</xdr:row>
      <xdr:rowOff>9525</xdr:rowOff>
    </xdr:from>
    <xdr:to>
      <xdr:col>3</xdr:col>
      <xdr:colOff>637347</xdr:colOff>
      <xdr:row>124</xdr:row>
      <xdr:rowOff>91937</xdr:rowOff>
    </xdr:to>
    <xdr:sp macro="" textlink="">
      <xdr:nvSpPr>
        <xdr:cNvPr id="50" name="Right Brace 49">
          <a:extLst>
            <a:ext uri="{FF2B5EF4-FFF2-40B4-BE49-F238E27FC236}">
              <a16:creationId xmlns:a16="http://schemas.microsoft.com/office/drawing/2014/main" id="{8D3F4872-BB42-41BF-B648-18DB0004D6EB}"/>
            </a:ext>
          </a:extLst>
        </xdr:cNvPr>
        <xdr:cNvSpPr/>
      </xdr:nvSpPr>
      <xdr:spPr>
        <a:xfrm rot="10800000">
          <a:off x="1907900" y="17506950"/>
          <a:ext cx="215347" cy="720587"/>
        </a:xfrm>
        <a:prstGeom prst="rightBrace">
          <a:avLst>
            <a:gd name="adj1" fmla="val 8333"/>
            <a:gd name="adj2" fmla="val 50000"/>
          </a:avLst>
        </a:prstGeom>
        <a:noFill/>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twoCellAnchor>
    <xdr:from>
      <xdr:col>0</xdr:col>
      <xdr:colOff>114300</xdr:colOff>
      <xdr:row>119</xdr:row>
      <xdr:rowOff>55908</xdr:rowOff>
    </xdr:from>
    <xdr:to>
      <xdr:col>3</xdr:col>
      <xdr:colOff>445607</xdr:colOff>
      <xdr:row>129</xdr:row>
      <xdr:rowOff>148674</xdr:rowOff>
    </xdr:to>
    <xdr:sp macro="" textlink="">
      <xdr:nvSpPr>
        <xdr:cNvPr id="65" name="TextBox 64">
          <a:extLst>
            <a:ext uri="{FF2B5EF4-FFF2-40B4-BE49-F238E27FC236}">
              <a16:creationId xmlns:a16="http://schemas.microsoft.com/office/drawing/2014/main" id="{F168C5CE-1D90-4E9B-B97E-04F098E31899}"/>
            </a:ext>
          </a:extLst>
        </xdr:cNvPr>
        <xdr:cNvSpPr txBox="1"/>
      </xdr:nvSpPr>
      <xdr:spPr>
        <a:xfrm>
          <a:off x="114300" y="17391408"/>
          <a:ext cx="1817207" cy="192156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900" b="1" u="sng" baseline="0">
              <a:solidFill>
                <a:srgbClr val="FF0000"/>
              </a:solidFill>
            </a:rPr>
            <a:t>SUPPLIER REVISION REQUEST </a:t>
          </a:r>
        </a:p>
        <a:p>
          <a:pPr algn="l"/>
          <a:r>
            <a:rPr lang="en-US" sz="900" b="1" u="none" baseline="0">
              <a:solidFill>
                <a:srgbClr val="FF0000"/>
              </a:solidFill>
            </a:rPr>
            <a:t>If packaging revisions are required after the initial approval the supplier will fill the  date and details of the change in the purple section and resubmit to their Lucid engineering contact.  Lucid will review and initial the change if found to be acceptable.   </a:t>
          </a:r>
        </a:p>
        <a:p>
          <a:pPr algn="l"/>
          <a:r>
            <a:rPr lang="en-US" sz="900" b="1" u="sng" baseline="0">
              <a:solidFill>
                <a:srgbClr val="FF0000"/>
              </a:solidFill>
            </a:rPr>
            <a:t>Revision examples </a:t>
          </a:r>
          <a:r>
            <a:rPr lang="en-US" sz="900" b="1" u="none" baseline="0">
              <a:solidFill>
                <a:srgbClr val="FF0000"/>
              </a:solidFill>
            </a:rPr>
            <a:t>: box qty change, weight update, photo update, dunnage change, etc. </a:t>
          </a:r>
          <a:endParaRPr lang="en-US" sz="900" b="1" u="sng" baseline="0">
            <a:solidFill>
              <a:srgbClr val="FF0000"/>
            </a:solidFill>
          </a:endParaRPr>
        </a:p>
      </xdr:txBody>
    </xdr:sp>
    <xdr:clientData fLocksWithSheet="0"/>
  </xdr:twoCellAnchor>
  <xdr:twoCellAnchor>
    <xdr:from>
      <xdr:col>0</xdr:col>
      <xdr:colOff>114300</xdr:colOff>
      <xdr:row>110</xdr:row>
      <xdr:rowOff>152400</xdr:rowOff>
    </xdr:from>
    <xdr:to>
      <xdr:col>3</xdr:col>
      <xdr:colOff>445607</xdr:colOff>
      <xdr:row>116</xdr:row>
      <xdr:rowOff>60049</xdr:rowOff>
    </xdr:to>
    <xdr:sp macro="" textlink="">
      <xdr:nvSpPr>
        <xdr:cNvPr id="66" name="TextBox 65">
          <a:extLst>
            <a:ext uri="{FF2B5EF4-FFF2-40B4-BE49-F238E27FC236}">
              <a16:creationId xmlns:a16="http://schemas.microsoft.com/office/drawing/2014/main" id="{130A8203-925A-4CF7-B3BB-8746850AE4B0}"/>
            </a:ext>
          </a:extLst>
        </xdr:cNvPr>
        <xdr:cNvSpPr txBox="1"/>
      </xdr:nvSpPr>
      <xdr:spPr>
        <a:xfrm>
          <a:off x="114300" y="16087725"/>
          <a:ext cx="1817207" cy="67917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baseline="0">
              <a:solidFill>
                <a:srgbClr val="FF0000"/>
              </a:solidFill>
            </a:rPr>
            <a:t>Lucid initial approval section.  Suppliers should not modify this section. </a:t>
          </a:r>
          <a:endParaRPr lang="en-US" sz="900" b="1" u="sng" baseline="0">
            <a:solidFill>
              <a:srgbClr val="FF0000"/>
            </a:solidFill>
          </a:endParaRPr>
        </a:p>
      </xdr:txBody>
    </xdr:sp>
    <xdr:clientData fLocksWithSheet="0"/>
  </xdr:twoCellAnchor>
  <xdr:twoCellAnchor>
    <xdr:from>
      <xdr:col>3</xdr:col>
      <xdr:colOff>503582</xdr:colOff>
      <xdr:row>110</xdr:row>
      <xdr:rowOff>106845</xdr:rowOff>
    </xdr:from>
    <xdr:to>
      <xdr:col>5</xdr:col>
      <xdr:colOff>14079</xdr:colOff>
      <xdr:row>116</xdr:row>
      <xdr:rowOff>55907</xdr:rowOff>
    </xdr:to>
    <xdr:sp macro="" textlink="">
      <xdr:nvSpPr>
        <xdr:cNvPr id="75" name="Right Brace 74">
          <a:extLst>
            <a:ext uri="{FF2B5EF4-FFF2-40B4-BE49-F238E27FC236}">
              <a16:creationId xmlns:a16="http://schemas.microsoft.com/office/drawing/2014/main" id="{398915C0-621D-4907-966F-4C4E601526C1}"/>
            </a:ext>
          </a:extLst>
        </xdr:cNvPr>
        <xdr:cNvSpPr/>
      </xdr:nvSpPr>
      <xdr:spPr>
        <a:xfrm rot="10800000">
          <a:off x="1989482" y="16042170"/>
          <a:ext cx="215347" cy="720587"/>
        </a:xfrm>
        <a:prstGeom prst="rightBrace">
          <a:avLst>
            <a:gd name="adj1" fmla="val 8333"/>
            <a:gd name="adj2" fmla="val 50000"/>
          </a:avLst>
        </a:prstGeom>
        <a:noFill/>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twoCellAnchor>
    <xdr:from>
      <xdr:col>0</xdr:col>
      <xdr:colOff>142875</xdr:colOff>
      <xdr:row>93</xdr:row>
      <xdr:rowOff>138735</xdr:rowOff>
    </xdr:from>
    <xdr:to>
      <xdr:col>3</xdr:col>
      <xdr:colOff>474182</xdr:colOff>
      <xdr:row>103</xdr:row>
      <xdr:rowOff>168966</xdr:rowOff>
    </xdr:to>
    <xdr:sp macro="" textlink="">
      <xdr:nvSpPr>
        <xdr:cNvPr id="76" name="TextBox 75">
          <a:extLst>
            <a:ext uri="{FF2B5EF4-FFF2-40B4-BE49-F238E27FC236}">
              <a16:creationId xmlns:a16="http://schemas.microsoft.com/office/drawing/2014/main" id="{17041DDE-1A19-4BF3-9903-93444BA7C222}"/>
            </a:ext>
          </a:extLst>
        </xdr:cNvPr>
        <xdr:cNvSpPr txBox="1"/>
      </xdr:nvSpPr>
      <xdr:spPr>
        <a:xfrm>
          <a:off x="142875" y="12940335"/>
          <a:ext cx="1817207" cy="183045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baseline="0">
              <a:solidFill>
                <a:srgbClr val="FF0000"/>
              </a:solidFill>
            </a:rPr>
            <a:t>Add pictures of part and packaging as shown in the examples. </a:t>
          </a:r>
          <a:r>
            <a:rPr lang="en-US" sz="900" b="1" baseline="0">
              <a:solidFill>
                <a:srgbClr val="FF0000"/>
              </a:solidFill>
              <a:effectLst/>
              <a:latin typeface="+mn-lt"/>
              <a:ea typeface="+mn-ea"/>
              <a:cs typeface="+mn-cs"/>
            </a:rPr>
            <a:t>Pictures can be actual photos or 3d renderings.  </a:t>
          </a:r>
          <a:endParaRPr lang="en-US" sz="900">
            <a:solidFill>
              <a:srgbClr val="FF0000"/>
            </a:solidFill>
            <a:effectLst/>
          </a:endParaRPr>
        </a:p>
        <a:p>
          <a:pPr algn="l"/>
          <a:endParaRPr lang="en-US" sz="900" b="1" baseline="0">
            <a:solidFill>
              <a:srgbClr val="FF0000"/>
            </a:solidFill>
          </a:endParaRPr>
        </a:p>
        <a:p>
          <a:pPr algn="l"/>
          <a:r>
            <a:rPr lang="en-US" sz="900" b="1" baseline="0">
              <a:solidFill>
                <a:srgbClr val="FF0000"/>
              </a:solidFill>
            </a:rPr>
            <a:t>If needed you can created addition tabs to add more pictures. </a:t>
          </a:r>
        </a:p>
        <a:p>
          <a:pPr algn="l"/>
          <a:endParaRPr lang="en-US" sz="900" b="1" baseline="0">
            <a:solidFill>
              <a:srgbClr val="FF0000"/>
            </a:solidFill>
          </a:endParaRPr>
        </a:p>
        <a:p>
          <a:pPr algn="l"/>
          <a:r>
            <a:rPr lang="en-US" sz="900" b="1" u="sng" baseline="0">
              <a:solidFill>
                <a:srgbClr val="FF0000"/>
              </a:solidFill>
            </a:rPr>
            <a:t>Approval will not be issued without pictures</a:t>
          </a:r>
        </a:p>
      </xdr:txBody>
    </xdr:sp>
    <xdr:clientData fLocksWithSheet="0"/>
  </xdr:twoCellAnchor>
  <xdr:twoCellAnchor>
    <xdr:from>
      <xdr:col>3</xdr:col>
      <xdr:colOff>537126</xdr:colOff>
      <xdr:row>90</xdr:row>
      <xdr:rowOff>47625</xdr:rowOff>
    </xdr:from>
    <xdr:to>
      <xdr:col>5</xdr:col>
      <xdr:colOff>47623</xdr:colOff>
      <xdr:row>106</xdr:row>
      <xdr:rowOff>127552</xdr:rowOff>
    </xdr:to>
    <xdr:sp macro="" textlink="">
      <xdr:nvSpPr>
        <xdr:cNvPr id="77" name="Right Brace 76">
          <a:extLst>
            <a:ext uri="{FF2B5EF4-FFF2-40B4-BE49-F238E27FC236}">
              <a16:creationId xmlns:a16="http://schemas.microsoft.com/office/drawing/2014/main" id="{1E3F034A-8D75-490B-BF7B-E395A1D89F0D}"/>
            </a:ext>
          </a:extLst>
        </xdr:cNvPr>
        <xdr:cNvSpPr/>
      </xdr:nvSpPr>
      <xdr:spPr>
        <a:xfrm rot="10800000">
          <a:off x="2023026" y="12277725"/>
          <a:ext cx="215347" cy="3023152"/>
        </a:xfrm>
        <a:prstGeom prst="rightBrace">
          <a:avLst>
            <a:gd name="adj1" fmla="val 8333"/>
            <a:gd name="adj2" fmla="val 50000"/>
          </a:avLst>
        </a:prstGeom>
        <a:noFill/>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twoCellAnchor>
    <xdr:from>
      <xdr:col>40</xdr:col>
      <xdr:colOff>57150</xdr:colOff>
      <xdr:row>87</xdr:row>
      <xdr:rowOff>51571</xdr:rowOff>
    </xdr:from>
    <xdr:to>
      <xdr:col>49</xdr:col>
      <xdr:colOff>48455</xdr:colOff>
      <xdr:row>90</xdr:row>
      <xdr:rowOff>171450</xdr:rowOff>
    </xdr:to>
    <xdr:sp macro="" textlink="">
      <xdr:nvSpPr>
        <xdr:cNvPr id="78" name="TextBox 77">
          <a:extLst>
            <a:ext uri="{FF2B5EF4-FFF2-40B4-BE49-F238E27FC236}">
              <a16:creationId xmlns:a16="http://schemas.microsoft.com/office/drawing/2014/main" id="{0DCCDEF2-D676-40FB-8385-336C1681A77E}"/>
            </a:ext>
          </a:extLst>
        </xdr:cNvPr>
        <xdr:cNvSpPr txBox="1"/>
      </xdr:nvSpPr>
      <xdr:spPr>
        <a:xfrm>
          <a:off x="9267825" y="11700646"/>
          <a:ext cx="4163255" cy="70090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u="sng">
              <a:solidFill>
                <a:srgbClr val="FF0000"/>
              </a:solidFill>
            </a:rPr>
            <a:t>Enter the max stack of the pallet in transit</a:t>
          </a:r>
          <a:r>
            <a:rPr lang="en-US" sz="900" b="1" u="sng" baseline="0">
              <a:solidFill>
                <a:srgbClr val="FF0000"/>
              </a:solidFill>
            </a:rPr>
            <a:t> </a:t>
          </a:r>
        </a:p>
        <a:p>
          <a:pPr algn="l"/>
          <a:r>
            <a:rPr lang="en-US" sz="900" b="1" baseline="0">
              <a:solidFill>
                <a:srgbClr val="FF0000"/>
              </a:solidFill>
            </a:rPr>
            <a:t>Total # of loads high the product can be safely be stacked for transit from the supplier to Lucid.  This should consider transit methods and environmental factors. (Ex. Double stack=2,  Triple stack=3)</a:t>
          </a:r>
          <a:endParaRPr lang="en-US" sz="900" b="1">
            <a:solidFill>
              <a:srgbClr val="FF0000"/>
            </a:solidFill>
          </a:endParaRPr>
        </a:p>
      </xdr:txBody>
    </xdr:sp>
    <xdr:clientData fLocksWithSheet="0"/>
  </xdr:twoCellAnchor>
  <xdr:twoCellAnchor>
    <xdr:from>
      <xdr:col>19</xdr:col>
      <xdr:colOff>161925</xdr:colOff>
      <xdr:row>78</xdr:row>
      <xdr:rowOff>161925</xdr:rowOff>
    </xdr:from>
    <xdr:to>
      <xdr:col>40</xdr:col>
      <xdr:colOff>57150</xdr:colOff>
      <xdr:row>89</xdr:row>
      <xdr:rowOff>11498</xdr:rowOff>
    </xdr:to>
    <xdr:cxnSp macro="">
      <xdr:nvCxnSpPr>
        <xdr:cNvPr id="84" name="Straight Arrow Connector 83">
          <a:extLst>
            <a:ext uri="{FF2B5EF4-FFF2-40B4-BE49-F238E27FC236}">
              <a16:creationId xmlns:a16="http://schemas.microsoft.com/office/drawing/2014/main" id="{F870C678-8DE8-4505-9B02-BDCE7292CB21}"/>
            </a:ext>
          </a:extLst>
        </xdr:cNvPr>
        <xdr:cNvCxnSpPr>
          <a:stCxn id="78" idx="1"/>
        </xdr:cNvCxnSpPr>
      </xdr:nvCxnSpPr>
      <xdr:spPr>
        <a:xfrm flipH="1" flipV="1">
          <a:off x="5086350" y="10410825"/>
          <a:ext cx="4181475" cy="1640273"/>
        </a:xfrm>
        <a:prstGeom prst="straightConnector1">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twoCellAnchor>
    <xdr:from>
      <xdr:col>24</xdr:col>
      <xdr:colOff>19082</xdr:colOff>
      <xdr:row>78</xdr:row>
      <xdr:rowOff>104787</xdr:rowOff>
    </xdr:from>
    <xdr:to>
      <xdr:col>40</xdr:col>
      <xdr:colOff>104775</xdr:colOff>
      <xdr:row>84</xdr:row>
      <xdr:rowOff>9525</xdr:rowOff>
    </xdr:to>
    <xdr:cxnSp macro="">
      <xdr:nvCxnSpPr>
        <xdr:cNvPr id="101" name="Connector: Elbow 100">
          <a:extLst>
            <a:ext uri="{FF2B5EF4-FFF2-40B4-BE49-F238E27FC236}">
              <a16:creationId xmlns:a16="http://schemas.microsoft.com/office/drawing/2014/main" id="{917F90BC-6C3A-43E5-B460-9AE558804DBB}"/>
            </a:ext>
          </a:extLst>
        </xdr:cNvPr>
        <xdr:cNvCxnSpPr/>
      </xdr:nvCxnSpPr>
      <xdr:spPr>
        <a:xfrm rot="10800000">
          <a:off x="5886482" y="10353687"/>
          <a:ext cx="3428968" cy="781038"/>
        </a:xfrm>
        <a:prstGeom prst="bentConnector3">
          <a:avLst>
            <a:gd name="adj1" fmla="val 51667"/>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40</xdr:col>
      <xdr:colOff>47625</xdr:colOff>
      <xdr:row>82</xdr:row>
      <xdr:rowOff>180975</xdr:rowOff>
    </xdr:from>
    <xdr:to>
      <xdr:col>49</xdr:col>
      <xdr:colOff>38930</xdr:colOff>
      <xdr:row>86</xdr:row>
      <xdr:rowOff>119879</xdr:rowOff>
    </xdr:to>
    <xdr:sp macro="" textlink="">
      <xdr:nvSpPr>
        <xdr:cNvPr id="115" name="TextBox 114">
          <a:extLst>
            <a:ext uri="{FF2B5EF4-FFF2-40B4-BE49-F238E27FC236}">
              <a16:creationId xmlns:a16="http://schemas.microsoft.com/office/drawing/2014/main" id="{07CA1CD8-ABD1-4652-978E-AD94DCE6353F}"/>
            </a:ext>
          </a:extLst>
        </xdr:cNvPr>
        <xdr:cNvSpPr txBox="1"/>
      </xdr:nvSpPr>
      <xdr:spPr>
        <a:xfrm>
          <a:off x="9258300" y="10925175"/>
          <a:ext cx="4163255" cy="70090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u="sng">
              <a:solidFill>
                <a:srgbClr val="FF0000"/>
              </a:solidFill>
            </a:rPr>
            <a:t>Enter the max stack of the pallet in Storage</a:t>
          </a:r>
          <a:endParaRPr lang="en-US" sz="900" b="1" u="sng" baseline="0">
            <a:solidFill>
              <a:srgbClr val="FF0000"/>
            </a:solidFill>
          </a:endParaRPr>
        </a:p>
        <a:p>
          <a:pPr algn="l"/>
          <a:r>
            <a:rPr lang="en-US" sz="900" b="1" baseline="0">
              <a:solidFill>
                <a:srgbClr val="FF0000"/>
              </a:solidFill>
            </a:rPr>
            <a:t>Total # of unit loads high the product can be safely be stacked for storage after arriving at Lucid (Ex. Double stack=2,  Triple stack=3)</a:t>
          </a:r>
          <a:endParaRPr lang="en-US" sz="900" b="1">
            <a:solidFill>
              <a:srgbClr val="FF0000"/>
            </a:solidFill>
          </a:endParaRPr>
        </a:p>
      </xdr:txBody>
    </xdr:sp>
    <xdr:clientData fLocksWithSheet="0"/>
  </xdr:twoCellAnchor>
  <xdr:twoCellAnchor editAs="oneCell">
    <xdr:from>
      <xdr:col>45</xdr:col>
      <xdr:colOff>266700</xdr:colOff>
      <xdr:row>73</xdr:row>
      <xdr:rowOff>9527</xdr:rowOff>
    </xdr:from>
    <xdr:to>
      <xdr:col>47</xdr:col>
      <xdr:colOff>202440</xdr:colOff>
      <xdr:row>82</xdr:row>
      <xdr:rowOff>66680</xdr:rowOff>
    </xdr:to>
    <xdr:pic>
      <xdr:nvPicPr>
        <xdr:cNvPr id="120" name="Picture 119" descr="A picture containing text&#10;&#10;Description automatically generated">
          <a:extLst>
            <a:ext uri="{FF2B5EF4-FFF2-40B4-BE49-F238E27FC236}">
              <a16:creationId xmlns:a16="http://schemas.microsoft.com/office/drawing/2014/main" id="{AB623DF1-B601-4C0D-9936-FA482216F22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5400000">
          <a:off x="11912218" y="9957184"/>
          <a:ext cx="971553" cy="735840"/>
        </a:xfrm>
        <a:prstGeom prst="rect">
          <a:avLst/>
        </a:prstGeom>
        <a:noFill/>
      </xdr:spPr>
    </xdr:pic>
    <xdr:clientData/>
  </xdr:twoCellAnchor>
  <xdr:twoCellAnchor>
    <xdr:from>
      <xdr:col>40</xdr:col>
      <xdr:colOff>38100</xdr:colOff>
      <xdr:row>76</xdr:row>
      <xdr:rowOff>161924</xdr:rowOff>
    </xdr:from>
    <xdr:to>
      <xdr:col>45</xdr:col>
      <xdr:colOff>104775</xdr:colOff>
      <xdr:row>80</xdr:row>
      <xdr:rowOff>28575</xdr:rowOff>
    </xdr:to>
    <xdr:sp macro="" textlink="">
      <xdr:nvSpPr>
        <xdr:cNvPr id="128" name="TextBox 127">
          <a:extLst>
            <a:ext uri="{FF2B5EF4-FFF2-40B4-BE49-F238E27FC236}">
              <a16:creationId xmlns:a16="http://schemas.microsoft.com/office/drawing/2014/main" id="{48D44B09-B1C6-454F-A17B-FBDCBCF2278A}"/>
            </a:ext>
          </a:extLst>
        </xdr:cNvPr>
        <xdr:cNvSpPr txBox="1"/>
      </xdr:nvSpPr>
      <xdr:spPr>
        <a:xfrm>
          <a:off x="9248775" y="10201274"/>
          <a:ext cx="2619375" cy="4191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900" b="1">
              <a:solidFill>
                <a:srgbClr val="FF0000"/>
              </a:solidFill>
            </a:rPr>
            <a:t>All pallets must be labeled with max stack labels. See guidelines for more information.</a:t>
          </a:r>
        </a:p>
      </xdr:txBody>
    </xdr:sp>
    <xdr:clientData fLocksWithSheet="0"/>
  </xdr:twoCellAnchor>
  <xdr:twoCellAnchor>
    <xdr:from>
      <xdr:col>37</xdr:col>
      <xdr:colOff>47625</xdr:colOff>
      <xdr:row>79</xdr:row>
      <xdr:rowOff>7041</xdr:rowOff>
    </xdr:from>
    <xdr:to>
      <xdr:col>40</xdr:col>
      <xdr:colOff>28575</xdr:colOff>
      <xdr:row>79</xdr:row>
      <xdr:rowOff>9525</xdr:rowOff>
    </xdr:to>
    <xdr:cxnSp macro="">
      <xdr:nvCxnSpPr>
        <xdr:cNvPr id="137" name="Straight Arrow Connector 136">
          <a:extLst>
            <a:ext uri="{FF2B5EF4-FFF2-40B4-BE49-F238E27FC236}">
              <a16:creationId xmlns:a16="http://schemas.microsoft.com/office/drawing/2014/main" id="{54F2F118-D57A-4A59-90A7-05B87B068EC1}"/>
            </a:ext>
          </a:extLst>
        </xdr:cNvPr>
        <xdr:cNvCxnSpPr/>
      </xdr:nvCxnSpPr>
      <xdr:spPr>
        <a:xfrm flipH="1" flipV="1">
          <a:off x="8858250" y="10427391"/>
          <a:ext cx="381000" cy="2484"/>
        </a:xfrm>
        <a:prstGeom prst="straightConnector1">
          <a:avLst/>
        </a:prstGeom>
        <a:ln>
          <a:solidFill>
            <a:srgbClr val="FF0000"/>
          </a:solidFill>
          <a:tailEnd type="triangle"/>
        </a:ln>
      </xdr:spPr>
      <xdr:style>
        <a:lnRef idx="3">
          <a:schemeClr val="accent2"/>
        </a:lnRef>
        <a:fillRef idx="0">
          <a:schemeClr val="accent2"/>
        </a:fillRef>
        <a:effectRef idx="2">
          <a:schemeClr val="accent2"/>
        </a:effectRef>
        <a:fontRef idx="minor">
          <a:schemeClr val="tx1"/>
        </a:fontRef>
      </xdr:style>
    </xdr:cxnSp>
    <xdr:clientData fLocksWithSheet="0"/>
  </xdr:twoCellAnchor>
</xdr:wsDr>
</file>

<file path=xl/drawings/drawing4.xml><?xml version="1.0" encoding="utf-8"?>
<xdr:wsDr xmlns:xdr="http://schemas.openxmlformats.org/drawingml/2006/spreadsheetDrawing" xmlns:a="http://schemas.openxmlformats.org/drawingml/2006/main">
  <xdr:twoCellAnchor editAs="oneCell">
    <xdr:from>
      <xdr:col>1</xdr:col>
      <xdr:colOff>419100</xdr:colOff>
      <xdr:row>8</xdr:row>
      <xdr:rowOff>76200</xdr:rowOff>
    </xdr:from>
    <xdr:to>
      <xdr:col>6</xdr:col>
      <xdr:colOff>60274</xdr:colOff>
      <xdr:row>25</xdr:row>
      <xdr:rowOff>189643</xdr:rowOff>
    </xdr:to>
    <xdr:pic>
      <xdr:nvPicPr>
        <xdr:cNvPr id="3" name="Picture 2">
          <a:extLst>
            <a:ext uri="{FF2B5EF4-FFF2-40B4-BE49-F238E27FC236}">
              <a16:creationId xmlns:a16="http://schemas.microsoft.com/office/drawing/2014/main" id="{95951354-B7F0-B577-2AFE-2B86E31C23C1}"/>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brightnessContrast contrast="-54000"/>
                  </a14:imgEffect>
                </a14:imgLayer>
              </a14:imgProps>
            </a:ext>
          </a:extLst>
        </a:blip>
        <a:stretch>
          <a:fillRect/>
        </a:stretch>
      </xdr:blipFill>
      <xdr:spPr>
        <a:xfrm>
          <a:off x="1028700" y="1762125"/>
          <a:ext cx="2689174" cy="336146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198795</xdr:colOff>
      <xdr:row>4</xdr:row>
      <xdr:rowOff>0</xdr:rowOff>
    </xdr:from>
    <xdr:to>
      <xdr:col>19</xdr:col>
      <xdr:colOff>954838</xdr:colOff>
      <xdr:row>4</xdr:row>
      <xdr:rowOff>885265</xdr:rowOff>
    </xdr:to>
    <xdr:pic>
      <xdr:nvPicPr>
        <xdr:cNvPr id="2" name="Picture 1">
          <a:extLst>
            <a:ext uri="{FF2B5EF4-FFF2-40B4-BE49-F238E27FC236}">
              <a16:creationId xmlns:a16="http://schemas.microsoft.com/office/drawing/2014/main" id="{B5398045-9E42-3C95-43F4-8C87148437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818795" y="1143000"/>
          <a:ext cx="756043" cy="885265"/>
        </a:xfrm>
        <a:prstGeom prst="rect">
          <a:avLst/>
        </a:prstGeom>
      </xdr:spPr>
    </xdr:pic>
    <xdr:clientData/>
  </xdr:twoCellAnchor>
  <xdr:twoCellAnchor editAs="oneCell">
    <xdr:from>
      <xdr:col>19</xdr:col>
      <xdr:colOff>112059</xdr:colOff>
      <xdr:row>5</xdr:row>
      <xdr:rowOff>26582</xdr:rowOff>
    </xdr:from>
    <xdr:to>
      <xdr:col>19</xdr:col>
      <xdr:colOff>952500</xdr:colOff>
      <xdr:row>5</xdr:row>
      <xdr:rowOff>888724</xdr:rowOff>
    </xdr:to>
    <xdr:pic>
      <xdr:nvPicPr>
        <xdr:cNvPr id="3" name="Picture 2">
          <a:extLst>
            <a:ext uri="{FF2B5EF4-FFF2-40B4-BE49-F238E27FC236}">
              <a16:creationId xmlns:a16="http://schemas.microsoft.com/office/drawing/2014/main" id="{23C9E17E-0AF4-B84B-A4C5-6456227C47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7732059" y="2077258"/>
          <a:ext cx="840441" cy="862142"/>
        </a:xfrm>
        <a:prstGeom prst="rect">
          <a:avLst/>
        </a:prstGeom>
      </xdr:spPr>
    </xdr:pic>
    <xdr:clientData/>
  </xdr:twoCellAnchor>
  <xdr:twoCellAnchor editAs="oneCell">
    <xdr:from>
      <xdr:col>19</xdr:col>
      <xdr:colOff>91352</xdr:colOff>
      <xdr:row>6</xdr:row>
      <xdr:rowOff>0</xdr:rowOff>
    </xdr:from>
    <xdr:to>
      <xdr:col>19</xdr:col>
      <xdr:colOff>963707</xdr:colOff>
      <xdr:row>6</xdr:row>
      <xdr:rowOff>894776</xdr:rowOff>
    </xdr:to>
    <xdr:pic>
      <xdr:nvPicPr>
        <xdr:cNvPr id="4" name="Picture 3">
          <a:extLst>
            <a:ext uri="{FF2B5EF4-FFF2-40B4-BE49-F238E27FC236}">
              <a16:creationId xmlns:a16="http://schemas.microsoft.com/office/drawing/2014/main" id="{A80E0DD9-19FA-2F8E-1534-B1A316F28EE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711352" y="2958353"/>
          <a:ext cx="872355" cy="894776"/>
        </a:xfrm>
        <a:prstGeom prst="rect">
          <a:avLst/>
        </a:prstGeom>
      </xdr:spPr>
    </xdr:pic>
    <xdr:clientData/>
  </xdr:twoCellAnchor>
  <xdr:twoCellAnchor editAs="oneCell">
    <xdr:from>
      <xdr:col>19</xdr:col>
      <xdr:colOff>145678</xdr:colOff>
      <xdr:row>7</xdr:row>
      <xdr:rowOff>1953</xdr:rowOff>
    </xdr:from>
    <xdr:to>
      <xdr:col>19</xdr:col>
      <xdr:colOff>974913</xdr:colOff>
      <xdr:row>7</xdr:row>
      <xdr:rowOff>871969</xdr:rowOff>
    </xdr:to>
    <xdr:pic>
      <xdr:nvPicPr>
        <xdr:cNvPr id="5" name="Picture 4">
          <a:extLst>
            <a:ext uri="{FF2B5EF4-FFF2-40B4-BE49-F238E27FC236}">
              <a16:creationId xmlns:a16="http://schemas.microsoft.com/office/drawing/2014/main" id="{29B290CF-6C9F-8B4A-A6C9-02E34081669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7765678" y="3867982"/>
          <a:ext cx="829235" cy="870016"/>
        </a:xfrm>
        <a:prstGeom prst="rect">
          <a:avLst/>
        </a:prstGeom>
      </xdr:spPr>
    </xdr:pic>
    <xdr:clientData/>
  </xdr:twoCellAnchor>
  <xdr:twoCellAnchor editAs="oneCell">
    <xdr:from>
      <xdr:col>19</xdr:col>
      <xdr:colOff>134472</xdr:colOff>
      <xdr:row>8</xdr:row>
      <xdr:rowOff>22479</xdr:rowOff>
    </xdr:from>
    <xdr:to>
      <xdr:col>19</xdr:col>
      <xdr:colOff>952501</xdr:colOff>
      <xdr:row>8</xdr:row>
      <xdr:rowOff>879369</xdr:rowOff>
    </xdr:to>
    <xdr:pic>
      <xdr:nvPicPr>
        <xdr:cNvPr id="6" name="Picture 5">
          <a:extLst>
            <a:ext uri="{FF2B5EF4-FFF2-40B4-BE49-F238E27FC236}">
              <a16:creationId xmlns:a16="http://schemas.microsoft.com/office/drawing/2014/main" id="{97C3A205-ECDE-79D2-64A4-55C5D111519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7754472" y="4796185"/>
          <a:ext cx="818029" cy="856890"/>
        </a:xfrm>
        <a:prstGeom prst="rect">
          <a:avLst/>
        </a:prstGeom>
      </xdr:spPr>
    </xdr:pic>
    <xdr:clientData/>
  </xdr:twoCellAnchor>
  <xdr:twoCellAnchor editAs="oneCell">
    <xdr:from>
      <xdr:col>19</xdr:col>
      <xdr:colOff>100855</xdr:colOff>
      <xdr:row>9</xdr:row>
      <xdr:rowOff>4643</xdr:rowOff>
    </xdr:from>
    <xdr:to>
      <xdr:col>19</xdr:col>
      <xdr:colOff>963707</xdr:colOff>
      <xdr:row>9</xdr:row>
      <xdr:rowOff>887422</xdr:rowOff>
    </xdr:to>
    <xdr:pic>
      <xdr:nvPicPr>
        <xdr:cNvPr id="7" name="Picture 6">
          <a:extLst>
            <a:ext uri="{FF2B5EF4-FFF2-40B4-BE49-F238E27FC236}">
              <a16:creationId xmlns:a16="http://schemas.microsoft.com/office/drawing/2014/main" id="{7FA03A40-16DF-FAFE-5699-A1E11797E46C}"/>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xdr:blipFill>
      <xdr:spPr>
        <a:xfrm>
          <a:off x="7720855" y="5686025"/>
          <a:ext cx="862852" cy="882779"/>
        </a:xfrm>
        <a:prstGeom prst="rect">
          <a:avLst/>
        </a:prstGeom>
      </xdr:spPr>
    </xdr:pic>
    <xdr:clientData/>
  </xdr:twoCellAnchor>
  <xdr:twoCellAnchor editAs="oneCell">
    <xdr:from>
      <xdr:col>19</xdr:col>
      <xdr:colOff>78442</xdr:colOff>
      <xdr:row>10</xdr:row>
      <xdr:rowOff>25058</xdr:rowOff>
    </xdr:from>
    <xdr:to>
      <xdr:col>19</xdr:col>
      <xdr:colOff>987300</xdr:colOff>
      <xdr:row>10</xdr:row>
      <xdr:rowOff>862853</xdr:rowOff>
    </xdr:to>
    <xdr:pic>
      <xdr:nvPicPr>
        <xdr:cNvPr id="8" name="Picture 7">
          <a:extLst>
            <a:ext uri="{FF2B5EF4-FFF2-40B4-BE49-F238E27FC236}">
              <a16:creationId xmlns:a16="http://schemas.microsoft.com/office/drawing/2014/main" id="{1825FD24-0F6D-41ED-EB5D-58E664244869}"/>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xdr:blipFill>
      <xdr:spPr>
        <a:xfrm>
          <a:off x="7698442" y="6614117"/>
          <a:ext cx="908858" cy="837795"/>
        </a:xfrm>
        <a:prstGeom prst="rect">
          <a:avLst/>
        </a:prstGeom>
      </xdr:spPr>
    </xdr:pic>
    <xdr:clientData/>
  </xdr:twoCellAnchor>
  <xdr:twoCellAnchor editAs="oneCell">
    <xdr:from>
      <xdr:col>19</xdr:col>
      <xdr:colOff>79549</xdr:colOff>
      <xdr:row>11</xdr:row>
      <xdr:rowOff>11207</xdr:rowOff>
    </xdr:from>
    <xdr:to>
      <xdr:col>19</xdr:col>
      <xdr:colOff>963706</xdr:colOff>
      <xdr:row>11</xdr:row>
      <xdr:rowOff>903329</xdr:rowOff>
    </xdr:to>
    <xdr:pic>
      <xdr:nvPicPr>
        <xdr:cNvPr id="9" name="Picture 8">
          <a:extLst>
            <a:ext uri="{FF2B5EF4-FFF2-40B4-BE49-F238E27FC236}">
              <a16:creationId xmlns:a16="http://schemas.microsoft.com/office/drawing/2014/main" id="{D8A7873F-600B-399E-A876-7D265CD72A84}"/>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xdr:blipFill>
      <xdr:spPr>
        <a:xfrm>
          <a:off x="7699549" y="7507942"/>
          <a:ext cx="884157" cy="892122"/>
        </a:xfrm>
        <a:prstGeom prst="rect">
          <a:avLst/>
        </a:prstGeom>
      </xdr:spPr>
    </xdr:pic>
    <xdr:clientData/>
  </xdr:twoCellAnchor>
  <xdr:twoCellAnchor editAs="oneCell">
    <xdr:from>
      <xdr:col>19</xdr:col>
      <xdr:colOff>100854</xdr:colOff>
      <xdr:row>12</xdr:row>
      <xdr:rowOff>41037</xdr:rowOff>
    </xdr:from>
    <xdr:to>
      <xdr:col>19</xdr:col>
      <xdr:colOff>963707</xdr:colOff>
      <xdr:row>12</xdr:row>
      <xdr:rowOff>892282</xdr:rowOff>
    </xdr:to>
    <xdr:pic>
      <xdr:nvPicPr>
        <xdr:cNvPr id="10" name="Picture 9">
          <a:extLst>
            <a:ext uri="{FF2B5EF4-FFF2-40B4-BE49-F238E27FC236}">
              <a16:creationId xmlns:a16="http://schemas.microsoft.com/office/drawing/2014/main" id="{5C58560E-EB72-B636-D89D-285A7624D0C6}"/>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xdr:blipFill>
      <xdr:spPr>
        <a:xfrm>
          <a:off x="7720854" y="8445449"/>
          <a:ext cx="862853" cy="851245"/>
        </a:xfrm>
        <a:prstGeom prst="rect">
          <a:avLst/>
        </a:prstGeom>
      </xdr:spPr>
    </xdr:pic>
    <xdr:clientData/>
  </xdr:twoCellAnchor>
  <xdr:twoCellAnchor editAs="oneCell">
    <xdr:from>
      <xdr:col>19</xdr:col>
      <xdr:colOff>105618</xdr:colOff>
      <xdr:row>13</xdr:row>
      <xdr:rowOff>1</xdr:rowOff>
    </xdr:from>
    <xdr:to>
      <xdr:col>19</xdr:col>
      <xdr:colOff>997326</xdr:colOff>
      <xdr:row>13</xdr:row>
      <xdr:rowOff>891709</xdr:rowOff>
    </xdr:to>
    <xdr:pic>
      <xdr:nvPicPr>
        <xdr:cNvPr id="11" name="Picture 10">
          <a:extLst>
            <a:ext uri="{FF2B5EF4-FFF2-40B4-BE49-F238E27FC236}">
              <a16:creationId xmlns:a16="http://schemas.microsoft.com/office/drawing/2014/main" id="{6D9DD383-73ED-101D-A403-0128548DE2D8}"/>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xdr:blipFill>
      <xdr:spPr>
        <a:xfrm>
          <a:off x="7725618" y="9312089"/>
          <a:ext cx="891708" cy="891708"/>
        </a:xfrm>
        <a:prstGeom prst="rect">
          <a:avLst/>
        </a:prstGeom>
      </xdr:spPr>
    </xdr:pic>
    <xdr:clientData/>
  </xdr:twoCellAnchor>
  <xdr:twoCellAnchor editAs="oneCell">
    <xdr:from>
      <xdr:col>19</xdr:col>
      <xdr:colOff>112060</xdr:colOff>
      <xdr:row>14</xdr:row>
      <xdr:rowOff>0</xdr:rowOff>
    </xdr:from>
    <xdr:to>
      <xdr:col>19</xdr:col>
      <xdr:colOff>1019736</xdr:colOff>
      <xdr:row>15</xdr:row>
      <xdr:rowOff>0</xdr:rowOff>
    </xdr:to>
    <xdr:pic>
      <xdr:nvPicPr>
        <xdr:cNvPr id="12" name="Picture 11">
          <a:extLst>
            <a:ext uri="{FF2B5EF4-FFF2-40B4-BE49-F238E27FC236}">
              <a16:creationId xmlns:a16="http://schemas.microsoft.com/office/drawing/2014/main" id="{28243AE4-ADD8-F2CE-9206-D9E92A7E1798}"/>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xdr:blipFill>
      <xdr:spPr>
        <a:xfrm>
          <a:off x="7732060" y="10219765"/>
          <a:ext cx="907676" cy="907676"/>
        </a:xfrm>
        <a:prstGeom prst="rect">
          <a:avLst/>
        </a:prstGeom>
      </xdr:spPr>
    </xdr:pic>
    <xdr:clientData/>
  </xdr:twoCellAnchor>
  <xdr:twoCellAnchor editAs="oneCell">
    <xdr:from>
      <xdr:col>19</xdr:col>
      <xdr:colOff>138284</xdr:colOff>
      <xdr:row>15</xdr:row>
      <xdr:rowOff>22412</xdr:rowOff>
    </xdr:from>
    <xdr:to>
      <xdr:col>19</xdr:col>
      <xdr:colOff>1008532</xdr:colOff>
      <xdr:row>16</xdr:row>
      <xdr:rowOff>17066</xdr:rowOff>
    </xdr:to>
    <xdr:pic>
      <xdr:nvPicPr>
        <xdr:cNvPr id="13" name="Picture 12">
          <a:extLst>
            <a:ext uri="{FF2B5EF4-FFF2-40B4-BE49-F238E27FC236}">
              <a16:creationId xmlns:a16="http://schemas.microsoft.com/office/drawing/2014/main" id="{D8498043-8815-8609-DFC6-3D90119ED0D5}"/>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xdr:blipFill>
      <xdr:spPr>
        <a:xfrm>
          <a:off x="7758284" y="11149853"/>
          <a:ext cx="870248" cy="902331"/>
        </a:xfrm>
        <a:prstGeom prst="rect">
          <a:avLst/>
        </a:prstGeom>
      </xdr:spPr>
    </xdr:pic>
    <xdr:clientData/>
  </xdr:twoCellAnchor>
  <xdr:twoCellAnchor editAs="oneCell">
    <xdr:from>
      <xdr:col>19</xdr:col>
      <xdr:colOff>112060</xdr:colOff>
      <xdr:row>16</xdr:row>
      <xdr:rowOff>5322</xdr:rowOff>
    </xdr:from>
    <xdr:to>
      <xdr:col>19</xdr:col>
      <xdr:colOff>963707</xdr:colOff>
      <xdr:row>16</xdr:row>
      <xdr:rowOff>876150</xdr:rowOff>
    </xdr:to>
    <xdr:pic>
      <xdr:nvPicPr>
        <xdr:cNvPr id="14" name="Picture 13">
          <a:extLst>
            <a:ext uri="{FF2B5EF4-FFF2-40B4-BE49-F238E27FC236}">
              <a16:creationId xmlns:a16="http://schemas.microsoft.com/office/drawing/2014/main" id="{0F871695-B835-3C0C-EF2F-CB904ABB03FB}"/>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xdr:blipFill>
      <xdr:spPr>
        <a:xfrm>
          <a:off x="7732060" y="12040440"/>
          <a:ext cx="851647" cy="870828"/>
        </a:xfrm>
        <a:prstGeom prst="rect">
          <a:avLst/>
        </a:prstGeom>
      </xdr:spPr>
    </xdr:pic>
    <xdr:clientData/>
  </xdr:twoCellAnchor>
  <xdr:twoCellAnchor editAs="oneCell">
    <xdr:from>
      <xdr:col>19</xdr:col>
      <xdr:colOff>67236</xdr:colOff>
      <xdr:row>17</xdr:row>
      <xdr:rowOff>7980</xdr:rowOff>
    </xdr:from>
    <xdr:to>
      <xdr:col>19</xdr:col>
      <xdr:colOff>986118</xdr:colOff>
      <xdr:row>17</xdr:row>
      <xdr:rowOff>895039</xdr:rowOff>
    </xdr:to>
    <xdr:pic>
      <xdr:nvPicPr>
        <xdr:cNvPr id="15" name="Picture 14">
          <a:extLst>
            <a:ext uri="{FF2B5EF4-FFF2-40B4-BE49-F238E27FC236}">
              <a16:creationId xmlns:a16="http://schemas.microsoft.com/office/drawing/2014/main" id="{51F5C1E6-D481-0BE5-E8E6-32E1A895AF3D}"/>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xdr:blipFill>
      <xdr:spPr>
        <a:xfrm>
          <a:off x="7687236" y="12950774"/>
          <a:ext cx="918882" cy="887059"/>
        </a:xfrm>
        <a:prstGeom prst="rect">
          <a:avLst/>
        </a:prstGeom>
      </xdr:spPr>
    </xdr:pic>
    <xdr:clientData/>
  </xdr:twoCellAnchor>
  <xdr:twoCellAnchor editAs="oneCell">
    <xdr:from>
      <xdr:col>19</xdr:col>
      <xdr:colOff>95834</xdr:colOff>
      <xdr:row>18</xdr:row>
      <xdr:rowOff>0</xdr:rowOff>
    </xdr:from>
    <xdr:to>
      <xdr:col>19</xdr:col>
      <xdr:colOff>958104</xdr:colOff>
      <xdr:row>18</xdr:row>
      <xdr:rowOff>885264</xdr:rowOff>
    </xdr:to>
    <xdr:pic>
      <xdr:nvPicPr>
        <xdr:cNvPr id="16" name="Picture 15">
          <a:extLst>
            <a:ext uri="{FF2B5EF4-FFF2-40B4-BE49-F238E27FC236}">
              <a16:creationId xmlns:a16="http://schemas.microsoft.com/office/drawing/2014/main" id="{5C71611F-959B-0299-36BD-9B687B3CE88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xdr:blipFill>
      <xdr:spPr>
        <a:xfrm>
          <a:off x="7715834" y="13850471"/>
          <a:ext cx="862270" cy="885264"/>
        </a:xfrm>
        <a:prstGeom prst="rect">
          <a:avLst/>
        </a:prstGeom>
      </xdr:spPr>
    </xdr:pic>
    <xdr:clientData/>
  </xdr:twoCellAnchor>
  <xdr:twoCellAnchor editAs="oneCell">
    <xdr:from>
      <xdr:col>19</xdr:col>
      <xdr:colOff>112060</xdr:colOff>
      <xdr:row>19</xdr:row>
      <xdr:rowOff>2961</xdr:rowOff>
    </xdr:from>
    <xdr:to>
      <xdr:col>19</xdr:col>
      <xdr:colOff>974913</xdr:colOff>
      <xdr:row>19</xdr:row>
      <xdr:rowOff>881360</xdr:rowOff>
    </xdr:to>
    <xdr:pic>
      <xdr:nvPicPr>
        <xdr:cNvPr id="17" name="Picture 16">
          <a:extLst>
            <a:ext uri="{FF2B5EF4-FFF2-40B4-BE49-F238E27FC236}">
              <a16:creationId xmlns:a16="http://schemas.microsoft.com/office/drawing/2014/main" id="{E5AF7D01-DBA6-53A1-4EE1-5556C42EEBA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xdr:blipFill>
      <xdr:spPr>
        <a:xfrm>
          <a:off x="7732060" y="14761108"/>
          <a:ext cx="862853" cy="878399"/>
        </a:xfrm>
        <a:prstGeom prst="rect">
          <a:avLst/>
        </a:prstGeom>
      </xdr:spPr>
    </xdr:pic>
    <xdr:clientData/>
  </xdr:twoCellAnchor>
  <xdr:twoCellAnchor editAs="oneCell">
    <xdr:from>
      <xdr:col>19</xdr:col>
      <xdr:colOff>112060</xdr:colOff>
      <xdr:row>20</xdr:row>
      <xdr:rowOff>22412</xdr:rowOff>
    </xdr:from>
    <xdr:to>
      <xdr:col>19</xdr:col>
      <xdr:colOff>963707</xdr:colOff>
      <xdr:row>20</xdr:row>
      <xdr:rowOff>874059</xdr:rowOff>
    </xdr:to>
    <xdr:pic>
      <xdr:nvPicPr>
        <xdr:cNvPr id="18" name="Picture 17">
          <a:extLst>
            <a:ext uri="{FF2B5EF4-FFF2-40B4-BE49-F238E27FC236}">
              <a16:creationId xmlns:a16="http://schemas.microsoft.com/office/drawing/2014/main" id="{8214117F-A26B-CF7C-9A24-16321D9A3C77}"/>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xdr:blipFill>
      <xdr:spPr>
        <a:xfrm>
          <a:off x="7732060" y="15688236"/>
          <a:ext cx="851647" cy="851647"/>
        </a:xfrm>
        <a:prstGeom prst="rect">
          <a:avLst/>
        </a:prstGeom>
      </xdr:spPr>
    </xdr:pic>
    <xdr:clientData/>
  </xdr:twoCellAnchor>
  <xdr:twoCellAnchor editAs="oneCell">
    <xdr:from>
      <xdr:col>19</xdr:col>
      <xdr:colOff>112060</xdr:colOff>
      <xdr:row>21</xdr:row>
      <xdr:rowOff>28188</xdr:rowOff>
    </xdr:from>
    <xdr:to>
      <xdr:col>19</xdr:col>
      <xdr:colOff>986119</xdr:colOff>
      <xdr:row>21</xdr:row>
      <xdr:rowOff>894512</xdr:rowOff>
    </xdr:to>
    <xdr:pic>
      <xdr:nvPicPr>
        <xdr:cNvPr id="19" name="Picture 18">
          <a:extLst>
            <a:ext uri="{FF2B5EF4-FFF2-40B4-BE49-F238E27FC236}">
              <a16:creationId xmlns:a16="http://schemas.microsoft.com/office/drawing/2014/main" id="{826692A3-62F1-297A-C03F-267D434EBF91}"/>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xdr:blipFill>
      <xdr:spPr>
        <a:xfrm>
          <a:off x="7732060" y="16601688"/>
          <a:ext cx="874059" cy="86632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99173</xdr:colOff>
      <xdr:row>4</xdr:row>
      <xdr:rowOff>44823</xdr:rowOff>
    </xdr:from>
    <xdr:to>
      <xdr:col>21</xdr:col>
      <xdr:colOff>842227</xdr:colOff>
      <xdr:row>4</xdr:row>
      <xdr:rowOff>787877</xdr:rowOff>
    </xdr:to>
    <xdr:pic>
      <xdr:nvPicPr>
        <xdr:cNvPr id="3" name="Picture 2">
          <a:extLst>
            <a:ext uri="{FF2B5EF4-FFF2-40B4-BE49-F238E27FC236}">
              <a16:creationId xmlns:a16="http://schemas.microsoft.com/office/drawing/2014/main" id="{595DA4AB-9406-4D3F-C416-880E41304D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206879" y="1221441"/>
          <a:ext cx="743054" cy="743054"/>
        </a:xfrm>
        <a:prstGeom prst="rect">
          <a:avLst/>
        </a:prstGeom>
      </xdr:spPr>
    </xdr:pic>
    <xdr:clientData/>
  </xdr:twoCellAnchor>
  <xdr:twoCellAnchor editAs="oneCell">
    <xdr:from>
      <xdr:col>21</xdr:col>
      <xdr:colOff>44824</xdr:colOff>
      <xdr:row>5</xdr:row>
      <xdr:rowOff>58647</xdr:rowOff>
    </xdr:from>
    <xdr:to>
      <xdr:col>21</xdr:col>
      <xdr:colOff>873615</xdr:colOff>
      <xdr:row>5</xdr:row>
      <xdr:rowOff>815518</xdr:rowOff>
    </xdr:to>
    <xdr:pic>
      <xdr:nvPicPr>
        <xdr:cNvPr id="4" name="Picture 3">
          <a:extLst>
            <a:ext uri="{FF2B5EF4-FFF2-40B4-BE49-F238E27FC236}">
              <a16:creationId xmlns:a16="http://schemas.microsoft.com/office/drawing/2014/main" id="{EB97A322-1298-62CC-D14E-E7DE8686FD2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0152530" y="2120529"/>
          <a:ext cx="828791" cy="756871"/>
        </a:xfrm>
        <a:prstGeom prst="rect">
          <a:avLst/>
        </a:prstGeom>
      </xdr:spPr>
    </xdr:pic>
    <xdr:clientData/>
  </xdr:twoCellAnchor>
  <xdr:twoCellAnchor editAs="oneCell">
    <xdr:from>
      <xdr:col>21</xdr:col>
      <xdr:colOff>89647</xdr:colOff>
      <xdr:row>6</xdr:row>
      <xdr:rowOff>64504</xdr:rowOff>
    </xdr:from>
    <xdr:to>
      <xdr:col>21</xdr:col>
      <xdr:colOff>842227</xdr:colOff>
      <xdr:row>6</xdr:row>
      <xdr:rowOff>800134</xdr:rowOff>
    </xdr:to>
    <xdr:pic>
      <xdr:nvPicPr>
        <xdr:cNvPr id="5" name="Picture 4">
          <a:extLst>
            <a:ext uri="{FF2B5EF4-FFF2-40B4-BE49-F238E27FC236}">
              <a16:creationId xmlns:a16="http://schemas.microsoft.com/office/drawing/2014/main" id="{DA6C53FA-A3E3-F459-8EC4-7BDC94A22C1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10197353" y="3011651"/>
          <a:ext cx="752580" cy="735630"/>
        </a:xfrm>
        <a:prstGeom prst="rect">
          <a:avLst/>
        </a:prstGeom>
      </xdr:spPr>
    </xdr:pic>
    <xdr:clientData/>
  </xdr:twoCellAnchor>
  <xdr:twoCellAnchor editAs="oneCell">
    <xdr:from>
      <xdr:col>21</xdr:col>
      <xdr:colOff>47318</xdr:colOff>
      <xdr:row>7</xdr:row>
      <xdr:rowOff>44823</xdr:rowOff>
    </xdr:from>
    <xdr:to>
      <xdr:col>21</xdr:col>
      <xdr:colOff>880646</xdr:colOff>
      <xdr:row>7</xdr:row>
      <xdr:rowOff>864087</xdr:rowOff>
    </xdr:to>
    <xdr:pic>
      <xdr:nvPicPr>
        <xdr:cNvPr id="6" name="Picture 5">
          <a:extLst>
            <a:ext uri="{FF2B5EF4-FFF2-40B4-BE49-F238E27FC236}">
              <a16:creationId xmlns:a16="http://schemas.microsoft.com/office/drawing/2014/main" id="{1C570C99-C43B-B936-CC36-3AAF04291CD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10155024" y="3877235"/>
          <a:ext cx="833328" cy="819264"/>
        </a:xfrm>
        <a:prstGeom prst="rect">
          <a:avLst/>
        </a:prstGeom>
      </xdr:spPr>
    </xdr:pic>
    <xdr:clientData/>
  </xdr:twoCellAnchor>
  <xdr:twoCellAnchor editAs="oneCell">
    <xdr:from>
      <xdr:col>21</xdr:col>
      <xdr:colOff>89647</xdr:colOff>
      <xdr:row>8</xdr:row>
      <xdr:rowOff>45298</xdr:rowOff>
    </xdr:from>
    <xdr:to>
      <xdr:col>21</xdr:col>
      <xdr:colOff>861280</xdr:colOff>
      <xdr:row>8</xdr:row>
      <xdr:rowOff>806456</xdr:rowOff>
    </xdr:to>
    <xdr:pic>
      <xdr:nvPicPr>
        <xdr:cNvPr id="7" name="Picture 6">
          <a:extLst>
            <a:ext uri="{FF2B5EF4-FFF2-40B4-BE49-F238E27FC236}">
              <a16:creationId xmlns:a16="http://schemas.microsoft.com/office/drawing/2014/main" id="{12E4096F-2582-4B24-88D3-0184CA8EA866}"/>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10197353" y="4762974"/>
          <a:ext cx="771633" cy="761158"/>
        </a:xfrm>
        <a:prstGeom prst="rect">
          <a:avLst/>
        </a:prstGeom>
      </xdr:spPr>
    </xdr:pic>
    <xdr:clientData/>
  </xdr:twoCellAnchor>
  <xdr:twoCellAnchor editAs="oneCell">
    <xdr:from>
      <xdr:col>21</xdr:col>
      <xdr:colOff>78441</xdr:colOff>
      <xdr:row>9</xdr:row>
      <xdr:rowOff>92961</xdr:rowOff>
    </xdr:from>
    <xdr:to>
      <xdr:col>21</xdr:col>
      <xdr:colOff>840547</xdr:colOff>
      <xdr:row>9</xdr:row>
      <xdr:rowOff>848439</xdr:rowOff>
    </xdr:to>
    <xdr:pic>
      <xdr:nvPicPr>
        <xdr:cNvPr id="8" name="Picture 7">
          <a:extLst>
            <a:ext uri="{FF2B5EF4-FFF2-40B4-BE49-F238E27FC236}">
              <a16:creationId xmlns:a16="http://schemas.microsoft.com/office/drawing/2014/main" id="{BF66B224-5500-4BF6-ED8F-7B6CA22306D8}"/>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xdr:blipFill>
      <xdr:spPr>
        <a:xfrm>
          <a:off x="10186147" y="5695902"/>
          <a:ext cx="762106" cy="755478"/>
        </a:xfrm>
        <a:prstGeom prst="rect">
          <a:avLst/>
        </a:prstGeom>
      </xdr:spPr>
    </xdr:pic>
    <xdr:clientData/>
  </xdr:twoCellAnchor>
  <xdr:twoCellAnchor editAs="oneCell">
    <xdr:from>
      <xdr:col>21</xdr:col>
      <xdr:colOff>67235</xdr:colOff>
      <xdr:row>10</xdr:row>
      <xdr:rowOff>47344</xdr:rowOff>
    </xdr:from>
    <xdr:to>
      <xdr:col>21</xdr:col>
      <xdr:colOff>848394</xdr:colOff>
      <xdr:row>10</xdr:row>
      <xdr:rowOff>842514</xdr:rowOff>
    </xdr:to>
    <xdr:pic>
      <xdr:nvPicPr>
        <xdr:cNvPr id="9" name="Picture 8">
          <a:extLst>
            <a:ext uri="{FF2B5EF4-FFF2-40B4-BE49-F238E27FC236}">
              <a16:creationId xmlns:a16="http://schemas.microsoft.com/office/drawing/2014/main" id="{B1E24975-3215-B628-557D-38107FAE9FF8}"/>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xdr:blipFill>
      <xdr:spPr>
        <a:xfrm>
          <a:off x="10174941" y="6535550"/>
          <a:ext cx="781159" cy="795170"/>
        </a:xfrm>
        <a:prstGeom prst="rect">
          <a:avLst/>
        </a:prstGeom>
      </xdr:spPr>
    </xdr:pic>
    <xdr:clientData/>
  </xdr:twoCellAnchor>
  <xdr:twoCellAnchor editAs="oneCell">
    <xdr:from>
      <xdr:col>21</xdr:col>
      <xdr:colOff>25787</xdr:colOff>
      <xdr:row>11</xdr:row>
      <xdr:rowOff>33618</xdr:rowOff>
    </xdr:from>
    <xdr:to>
      <xdr:col>21</xdr:col>
      <xdr:colOff>895459</xdr:colOff>
      <xdr:row>11</xdr:row>
      <xdr:rowOff>862409</xdr:rowOff>
    </xdr:to>
    <xdr:pic>
      <xdr:nvPicPr>
        <xdr:cNvPr id="10" name="Picture 9">
          <a:extLst>
            <a:ext uri="{FF2B5EF4-FFF2-40B4-BE49-F238E27FC236}">
              <a16:creationId xmlns:a16="http://schemas.microsoft.com/office/drawing/2014/main" id="{70168A71-92F1-B853-103B-0BE68EC40BFA}"/>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xdr:blipFill>
      <xdr:spPr>
        <a:xfrm>
          <a:off x="10133493" y="7407089"/>
          <a:ext cx="869672" cy="828791"/>
        </a:xfrm>
        <a:prstGeom prst="rect">
          <a:avLst/>
        </a:prstGeom>
      </xdr:spPr>
    </xdr:pic>
    <xdr:clientData/>
  </xdr:twoCellAnchor>
  <xdr:twoCellAnchor editAs="oneCell">
    <xdr:from>
      <xdr:col>21</xdr:col>
      <xdr:colOff>78441</xdr:colOff>
      <xdr:row>12</xdr:row>
      <xdr:rowOff>58973</xdr:rowOff>
    </xdr:from>
    <xdr:to>
      <xdr:col>21</xdr:col>
      <xdr:colOff>878653</xdr:colOff>
      <xdr:row>12</xdr:row>
      <xdr:rowOff>862822</xdr:rowOff>
    </xdr:to>
    <xdr:pic>
      <xdr:nvPicPr>
        <xdr:cNvPr id="11" name="Picture 10">
          <a:extLst>
            <a:ext uri="{FF2B5EF4-FFF2-40B4-BE49-F238E27FC236}">
              <a16:creationId xmlns:a16="http://schemas.microsoft.com/office/drawing/2014/main" id="{0FF03FE8-2389-3904-C4A6-EF28C16A0523}"/>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xdr:blipFill>
      <xdr:spPr>
        <a:xfrm>
          <a:off x="10186147" y="8317708"/>
          <a:ext cx="800212" cy="803849"/>
        </a:xfrm>
        <a:prstGeom prst="rect">
          <a:avLst/>
        </a:prstGeom>
      </xdr:spPr>
    </xdr:pic>
    <xdr:clientData/>
  </xdr:twoCellAnchor>
  <xdr:twoCellAnchor editAs="oneCell">
    <xdr:from>
      <xdr:col>21</xdr:col>
      <xdr:colOff>0</xdr:colOff>
      <xdr:row>13</xdr:row>
      <xdr:rowOff>1488</xdr:rowOff>
    </xdr:from>
    <xdr:to>
      <xdr:col>21</xdr:col>
      <xdr:colOff>918790</xdr:colOff>
      <xdr:row>13</xdr:row>
      <xdr:rowOff>862853</xdr:rowOff>
    </xdr:to>
    <xdr:pic>
      <xdr:nvPicPr>
        <xdr:cNvPr id="12" name="Picture 11">
          <a:extLst>
            <a:ext uri="{FF2B5EF4-FFF2-40B4-BE49-F238E27FC236}">
              <a16:creationId xmlns:a16="http://schemas.microsoft.com/office/drawing/2014/main" id="{1CEA65A5-D187-20C5-95A3-EBD76DB38894}"/>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xdr:blipFill>
      <xdr:spPr>
        <a:xfrm>
          <a:off x="10107706" y="9145488"/>
          <a:ext cx="918790" cy="861365"/>
        </a:xfrm>
        <a:prstGeom prst="rect">
          <a:avLst/>
        </a:prstGeom>
      </xdr:spPr>
    </xdr:pic>
    <xdr:clientData/>
  </xdr:twoCellAnchor>
  <xdr:twoCellAnchor editAs="oneCell">
    <xdr:from>
      <xdr:col>21</xdr:col>
      <xdr:colOff>24034</xdr:colOff>
      <xdr:row>14</xdr:row>
      <xdr:rowOff>11206</xdr:rowOff>
    </xdr:from>
    <xdr:to>
      <xdr:col>22</xdr:col>
      <xdr:colOff>16302</xdr:colOff>
      <xdr:row>14</xdr:row>
      <xdr:rowOff>862853</xdr:rowOff>
    </xdr:to>
    <xdr:pic>
      <xdr:nvPicPr>
        <xdr:cNvPr id="13" name="Picture 12">
          <a:extLst>
            <a:ext uri="{FF2B5EF4-FFF2-40B4-BE49-F238E27FC236}">
              <a16:creationId xmlns:a16="http://schemas.microsoft.com/office/drawing/2014/main" id="{9AD0A40D-025D-1C3C-37DB-5F7A17290FD5}"/>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xdr:blipFill>
      <xdr:spPr>
        <a:xfrm>
          <a:off x="10131740" y="10040471"/>
          <a:ext cx="911150" cy="851647"/>
        </a:xfrm>
        <a:prstGeom prst="rect">
          <a:avLst/>
        </a:prstGeom>
      </xdr:spPr>
    </xdr:pic>
    <xdr:clientData/>
  </xdr:twoCellAnchor>
  <xdr:twoCellAnchor editAs="oneCell">
    <xdr:from>
      <xdr:col>21</xdr:col>
      <xdr:colOff>78440</xdr:colOff>
      <xdr:row>15</xdr:row>
      <xdr:rowOff>41213</xdr:rowOff>
    </xdr:from>
    <xdr:to>
      <xdr:col>21</xdr:col>
      <xdr:colOff>896469</xdr:colOff>
      <xdr:row>15</xdr:row>
      <xdr:rowOff>873981</xdr:rowOff>
    </xdr:to>
    <xdr:pic>
      <xdr:nvPicPr>
        <xdr:cNvPr id="14" name="Picture 13">
          <a:extLst>
            <a:ext uri="{FF2B5EF4-FFF2-40B4-BE49-F238E27FC236}">
              <a16:creationId xmlns:a16="http://schemas.microsoft.com/office/drawing/2014/main" id="{5326DD02-B643-4C2C-A56C-FA617BDF13EF}"/>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xdr:blipFill>
      <xdr:spPr>
        <a:xfrm>
          <a:off x="10186146" y="10955742"/>
          <a:ext cx="818029" cy="832768"/>
        </a:xfrm>
        <a:prstGeom prst="rect">
          <a:avLst/>
        </a:prstGeom>
      </xdr:spPr>
    </xdr:pic>
    <xdr:clientData/>
  </xdr:twoCellAnchor>
  <xdr:twoCellAnchor editAs="oneCell">
    <xdr:from>
      <xdr:col>21</xdr:col>
      <xdr:colOff>0</xdr:colOff>
      <xdr:row>16</xdr:row>
      <xdr:rowOff>4763</xdr:rowOff>
    </xdr:from>
    <xdr:to>
      <xdr:col>21</xdr:col>
      <xdr:colOff>902914</xdr:colOff>
      <xdr:row>17</xdr:row>
      <xdr:rowOff>22412</xdr:rowOff>
    </xdr:to>
    <xdr:pic>
      <xdr:nvPicPr>
        <xdr:cNvPr id="15" name="Picture 14">
          <a:extLst>
            <a:ext uri="{FF2B5EF4-FFF2-40B4-BE49-F238E27FC236}">
              <a16:creationId xmlns:a16="http://schemas.microsoft.com/office/drawing/2014/main" id="{9C6EA3D6-FD70-EA54-E379-9316573C5881}"/>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xdr:blipFill>
      <xdr:spPr>
        <a:xfrm>
          <a:off x="10107706" y="11804557"/>
          <a:ext cx="902914" cy="902914"/>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mailto:Johndoe@supplierABS.com" TargetMode="External"/><Relationship Id="rId1" Type="http://schemas.openxmlformats.org/officeDocument/2006/relationships/hyperlink" Target="mailto:Johndoe@supplierABS.com"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lucidmotors.sharefile.com/f/fo8d624c-113c-4441-80ea-d1a1aa8810af" TargetMode="External"/><Relationship Id="rId1" Type="http://schemas.openxmlformats.org/officeDocument/2006/relationships/hyperlink" Target="https://lucidmotors.sharefile.com/i/icc89da82a474a558"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FA046-D818-4A91-93A7-493703880CAF}">
  <sheetPr codeName="Sheet2">
    <tabColor rgb="FFFF0000"/>
  </sheetPr>
  <dimension ref="A14:I16"/>
  <sheetViews>
    <sheetView showGridLines="0" zoomScaleNormal="100" zoomScaleSheetLayoutView="115" workbookViewId="0">
      <selection activeCell="M26" sqref="M26"/>
    </sheetView>
  </sheetViews>
  <sheetFormatPr defaultRowHeight="15" x14ac:dyDescent="0.25"/>
  <cols>
    <col min="7" max="7" width="3.7109375" customWidth="1"/>
    <col min="12" max="12" width="29.42578125" customWidth="1"/>
  </cols>
  <sheetData>
    <row r="14" spans="1:9" ht="32.25" customHeight="1" x14ac:dyDescent="0.25">
      <c r="A14" s="212"/>
      <c r="B14" s="212"/>
      <c r="C14" s="212"/>
      <c r="D14" s="212"/>
      <c r="E14" s="212"/>
      <c r="F14" s="212"/>
      <c r="G14" s="212"/>
      <c r="H14" s="212"/>
      <c r="I14" s="212"/>
    </row>
    <row r="16" spans="1:9" ht="18.75" x14ac:dyDescent="0.3">
      <c r="A16" s="37"/>
    </row>
  </sheetData>
  <mergeCells count="1">
    <mergeCell ref="A14:I14"/>
  </mergeCells>
  <pageMargins left="0.7" right="0.7" top="0.75" bottom="0.75" header="0.3" footer="0.3"/>
  <pageSetup scale="72"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124FE-4B15-4315-9447-1275A81176BF}">
  <sheetPr codeName="Sheet1">
    <tabColor theme="4" tint="-0.499984740745262"/>
  </sheetPr>
  <dimension ref="B1:BG170"/>
  <sheetViews>
    <sheetView showGridLines="0" tabSelected="1" zoomScaleNormal="100" zoomScaleSheetLayoutView="115" zoomScalePageLayoutView="88" workbookViewId="0">
      <selection activeCell="K7" sqref="K7:S7"/>
    </sheetView>
  </sheetViews>
  <sheetFormatPr defaultColWidth="8.85546875" defaultRowHeight="15" x14ac:dyDescent="0.25"/>
  <cols>
    <col min="1" max="1" width="0.7109375" customWidth="1"/>
    <col min="2" max="4" width="2.5703125" customWidth="1"/>
    <col min="5" max="5" width="3.7109375" customWidth="1"/>
    <col min="6" max="6" width="3.42578125" customWidth="1"/>
    <col min="7" max="8" width="2.5703125" customWidth="1"/>
    <col min="9" max="10" width="3.28515625" customWidth="1"/>
    <col min="11" max="11" width="3.140625" customWidth="1"/>
    <col min="12" max="12" width="2.5703125" customWidth="1"/>
    <col min="13" max="13" width="4.42578125" customWidth="1"/>
    <col min="14" max="14" width="1.7109375" customWidth="1"/>
    <col min="15" max="16" width="2.5703125" customWidth="1"/>
    <col min="17" max="17" width="4" customWidth="1"/>
    <col min="18" max="19" width="2.5703125" customWidth="1"/>
    <col min="20" max="20" width="2.42578125" customWidth="1"/>
    <col min="21" max="23" width="2.5703125" customWidth="1"/>
    <col min="24" max="24" width="3" customWidth="1"/>
    <col min="25" max="28" width="2.5703125" customWidth="1"/>
    <col min="29" max="29" width="3.140625" customWidth="1"/>
    <col min="30" max="30" width="5.7109375" customWidth="1"/>
    <col min="31" max="31" width="3.140625" customWidth="1"/>
    <col min="32" max="32" width="2.5703125" customWidth="1"/>
    <col min="33" max="33" width="8.5703125" customWidth="1"/>
    <col min="34" max="34" width="1" customWidth="1"/>
    <col min="35" max="35" width="5" customWidth="1"/>
    <col min="36" max="36" width="2.5703125" hidden="1" customWidth="1"/>
    <col min="37" max="37" width="2.5703125" customWidth="1"/>
    <col min="38" max="40" width="8.85546875" customWidth="1"/>
    <col min="41" max="41" width="9.140625" customWidth="1"/>
    <col min="42" max="42" width="5.28515625" customWidth="1"/>
    <col min="43" max="43" width="6.7109375" customWidth="1"/>
    <col min="44" max="44" width="8.28515625" customWidth="1"/>
    <col min="45" max="45" width="4" customWidth="1"/>
    <col min="46" max="46" width="7.85546875" customWidth="1"/>
    <col min="47" max="47" width="3.5703125" customWidth="1"/>
    <col min="48" max="48" width="5" customWidth="1"/>
    <col min="49" max="49" width="3.5703125" customWidth="1"/>
    <col min="50" max="50" width="5.140625" customWidth="1"/>
    <col min="51" max="51" width="4.5703125" customWidth="1"/>
    <col min="52" max="52" width="11.85546875" customWidth="1"/>
    <col min="53" max="65" width="8.85546875" customWidth="1"/>
  </cols>
  <sheetData>
    <row r="1" spans="2:59" ht="10.5" customHeight="1" x14ac:dyDescent="0.25"/>
    <row r="2" spans="2:59" ht="4.5" customHeight="1" x14ac:dyDescent="0.25">
      <c r="B2" s="22"/>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7"/>
      <c r="AJ2" s="31"/>
      <c r="AK2" s="31"/>
      <c r="AL2" s="31"/>
      <c r="AM2" s="31"/>
      <c r="AN2" s="31"/>
      <c r="AO2" s="31"/>
      <c r="AP2" s="31"/>
      <c r="AQ2" s="31"/>
      <c r="AR2" s="31"/>
      <c r="AS2" s="31"/>
      <c r="AT2" s="31"/>
      <c r="AU2" s="31"/>
      <c r="AV2" s="31"/>
      <c r="AW2" s="31"/>
      <c r="AX2" s="31"/>
      <c r="AY2" s="31"/>
      <c r="AZ2" s="31"/>
      <c r="BA2" s="31"/>
      <c r="BB2" s="31"/>
      <c r="BC2" s="31"/>
      <c r="BD2" s="31"/>
      <c r="BE2" s="31"/>
      <c r="BF2" s="31"/>
      <c r="BG2" s="31"/>
    </row>
    <row r="3" spans="2:59" ht="23.25" customHeight="1" x14ac:dyDescent="0.25">
      <c r="B3" s="2"/>
      <c r="C3" s="97" t="s">
        <v>126</v>
      </c>
      <c r="AI3" s="9"/>
      <c r="AJ3" s="31"/>
      <c r="AK3" s="31"/>
      <c r="AL3" s="31"/>
      <c r="AM3" s="31"/>
      <c r="AN3" s="126"/>
      <c r="AO3" s="31"/>
      <c r="AP3" s="31"/>
      <c r="AQ3" s="31"/>
      <c r="AR3" s="10"/>
      <c r="AS3" s="31"/>
      <c r="AT3" s="31"/>
      <c r="AU3" s="31"/>
      <c r="AV3" s="31"/>
      <c r="AW3" s="31"/>
      <c r="AX3" s="31"/>
      <c r="AY3" s="31"/>
      <c r="AZ3" s="31"/>
      <c r="BA3" s="31"/>
      <c r="BB3" s="31"/>
      <c r="BC3" s="31"/>
      <c r="BD3" s="31"/>
      <c r="BE3" s="31"/>
      <c r="BF3" s="31"/>
      <c r="BG3" s="31"/>
    </row>
    <row r="4" spans="2:59" ht="11.25" customHeight="1" x14ac:dyDescent="0.25">
      <c r="B4" s="2"/>
      <c r="C4" s="127" t="s">
        <v>219</v>
      </c>
      <c r="D4" s="31"/>
      <c r="E4" s="31"/>
      <c r="F4" s="31"/>
      <c r="G4" s="31"/>
      <c r="H4" s="31"/>
      <c r="I4" s="31"/>
      <c r="J4" s="31"/>
      <c r="K4" s="31"/>
      <c r="L4" s="31"/>
      <c r="M4" s="377" t="s">
        <v>220</v>
      </c>
      <c r="N4" s="377"/>
      <c r="O4" s="211" t="s">
        <v>425</v>
      </c>
      <c r="P4" s="207"/>
      <c r="Q4" s="207"/>
      <c r="R4" s="4"/>
      <c r="S4" s="4"/>
      <c r="T4" s="4"/>
      <c r="U4" s="4"/>
      <c r="V4" s="4"/>
      <c r="W4" s="4"/>
      <c r="X4" s="4"/>
      <c r="Y4" s="4"/>
      <c r="Z4" s="4"/>
      <c r="AI4" s="9"/>
      <c r="AJ4" s="31"/>
      <c r="AK4" s="31"/>
      <c r="AL4" s="10"/>
      <c r="AM4" s="31"/>
      <c r="AN4" s="31"/>
      <c r="AO4" s="31"/>
      <c r="AP4" s="31"/>
      <c r="AQ4" s="31"/>
      <c r="AR4" s="31"/>
      <c r="AS4" s="31"/>
      <c r="AT4" s="31"/>
      <c r="AU4" s="31"/>
      <c r="AV4" s="31"/>
      <c r="AW4" s="31"/>
      <c r="AX4" s="31"/>
      <c r="AY4" s="31"/>
      <c r="AZ4" s="31"/>
      <c r="BA4" s="31"/>
      <c r="BB4" s="31"/>
      <c r="BC4" s="31"/>
      <c r="BD4" s="31"/>
      <c r="BE4" s="31"/>
      <c r="BF4" s="31"/>
      <c r="BG4" s="31"/>
    </row>
    <row r="5" spans="2:59" ht="12" customHeight="1" x14ac:dyDescent="0.25">
      <c r="B5" s="2"/>
      <c r="C5" s="129" t="s">
        <v>127</v>
      </c>
      <c r="D5" s="6"/>
      <c r="E5" s="6"/>
      <c r="F5" s="6"/>
      <c r="G5" s="6"/>
      <c r="H5" s="6"/>
      <c r="I5" s="6"/>
      <c r="J5" s="6"/>
      <c r="K5" s="56" t="s">
        <v>133</v>
      </c>
      <c r="L5" s="6"/>
      <c r="M5" s="6"/>
      <c r="N5" s="6"/>
      <c r="O5" s="6"/>
      <c r="P5" s="6"/>
      <c r="Q5" s="6"/>
      <c r="R5" s="6"/>
      <c r="S5" s="6"/>
      <c r="T5" s="6"/>
      <c r="U5" s="6"/>
      <c r="V5" s="6"/>
      <c r="W5" s="6"/>
      <c r="X5" s="6"/>
      <c r="Y5" s="6"/>
      <c r="Z5" s="6"/>
      <c r="AA5" s="6"/>
      <c r="AB5" s="6"/>
      <c r="AC5" s="6"/>
      <c r="AD5" s="6"/>
      <c r="AE5" s="6"/>
      <c r="AF5" s="6"/>
      <c r="AG5" s="6"/>
      <c r="AH5" s="7"/>
      <c r="AI5" s="9"/>
      <c r="AJ5" s="31"/>
      <c r="AK5" s="31"/>
      <c r="AL5" s="10"/>
      <c r="AM5" s="31"/>
      <c r="AN5" s="31"/>
      <c r="AO5" s="31"/>
      <c r="AP5" s="31"/>
      <c r="AQ5" s="31"/>
      <c r="AR5" s="31"/>
      <c r="AS5" s="31"/>
      <c r="AT5" s="31"/>
      <c r="AU5" s="31"/>
      <c r="AV5" s="31"/>
      <c r="AW5" s="31"/>
      <c r="AX5" s="31"/>
      <c r="AY5" s="31"/>
      <c r="AZ5" s="31"/>
      <c r="BA5" s="31"/>
      <c r="BB5" s="31"/>
      <c r="BC5" s="31"/>
      <c r="BD5" s="31"/>
      <c r="BE5" s="31"/>
      <c r="BF5" s="31"/>
      <c r="BG5" s="31"/>
    </row>
    <row r="6" spans="2:59" ht="11.25" customHeight="1" x14ac:dyDescent="0.25">
      <c r="B6" s="2"/>
      <c r="C6" s="2"/>
      <c r="V6" s="385" t="s">
        <v>201</v>
      </c>
      <c r="W6" s="385"/>
      <c r="X6" s="385"/>
      <c r="Y6" s="385"/>
      <c r="Z6" s="385"/>
      <c r="AA6" s="385"/>
      <c r="AB6" s="385"/>
      <c r="AC6" s="385"/>
      <c r="AD6" s="386"/>
      <c r="AE6" s="383"/>
      <c r="AF6" s="383"/>
      <c r="AG6" s="383"/>
      <c r="AH6" s="60"/>
      <c r="AI6" s="9"/>
      <c r="AJ6" s="31"/>
      <c r="AK6" s="31"/>
      <c r="AL6" s="31"/>
      <c r="AM6" s="31"/>
      <c r="AN6" s="31"/>
      <c r="AO6" s="31"/>
      <c r="AP6" s="31"/>
      <c r="AQ6" s="31"/>
      <c r="AR6" s="31"/>
      <c r="AS6" s="31"/>
      <c r="AT6" s="31"/>
      <c r="AU6" s="31"/>
      <c r="AV6" s="31"/>
      <c r="AW6" s="31"/>
      <c r="AX6" s="31"/>
      <c r="AY6" s="31"/>
      <c r="AZ6" s="31"/>
      <c r="BA6" s="31"/>
      <c r="BB6" s="31"/>
      <c r="BC6" s="31"/>
      <c r="BD6" s="31"/>
      <c r="BE6" s="31"/>
      <c r="BF6" s="31"/>
      <c r="BG6" s="31"/>
    </row>
    <row r="7" spans="2:59" ht="12" customHeight="1" x14ac:dyDescent="0.25">
      <c r="B7" s="2"/>
      <c r="C7" s="57" t="s">
        <v>130</v>
      </c>
      <c r="D7" s="52"/>
      <c r="E7" s="49"/>
      <c r="G7" s="49"/>
      <c r="H7" s="49"/>
      <c r="I7" s="49"/>
      <c r="J7" s="49"/>
      <c r="K7" s="389" t="s">
        <v>217</v>
      </c>
      <c r="L7" s="389"/>
      <c r="M7" s="389"/>
      <c r="N7" s="389"/>
      <c r="O7" s="389"/>
      <c r="P7" s="389"/>
      <c r="Q7" s="389"/>
      <c r="R7" s="389"/>
      <c r="S7" s="389"/>
      <c r="V7" s="385" t="s">
        <v>66</v>
      </c>
      <c r="W7" s="385"/>
      <c r="X7" s="385"/>
      <c r="Y7" s="385"/>
      <c r="Z7" s="385"/>
      <c r="AA7" s="385"/>
      <c r="AB7" s="385"/>
      <c r="AC7" s="385"/>
      <c r="AD7" s="386"/>
      <c r="AE7" s="383"/>
      <c r="AF7" s="383"/>
      <c r="AG7" s="383"/>
      <c r="AH7" s="85"/>
      <c r="AI7" s="9"/>
      <c r="AJ7" s="31"/>
      <c r="AK7" s="31"/>
      <c r="AL7" s="31"/>
      <c r="AM7" s="31"/>
      <c r="AN7" s="31"/>
      <c r="AO7" s="31"/>
      <c r="AP7" s="31"/>
      <c r="AQ7" s="31"/>
      <c r="AR7" s="31"/>
      <c r="AS7" s="31"/>
      <c r="AT7" s="31"/>
      <c r="AU7" s="31"/>
      <c r="AV7" s="31"/>
      <c r="AW7" s="31"/>
      <c r="AX7" s="31"/>
      <c r="AY7" s="31"/>
      <c r="AZ7" s="31"/>
      <c r="BA7" s="31"/>
      <c r="BB7" s="31"/>
      <c r="BC7" s="31"/>
      <c r="BD7" s="31"/>
      <c r="BE7" s="31"/>
      <c r="BF7" s="31"/>
      <c r="BG7" s="31"/>
    </row>
    <row r="8" spans="2:59" ht="12" customHeight="1" x14ac:dyDescent="0.25">
      <c r="B8" s="2"/>
      <c r="C8" s="57" t="s">
        <v>129</v>
      </c>
      <c r="K8" s="390"/>
      <c r="L8" s="390"/>
      <c r="M8" s="390"/>
      <c r="N8" s="390"/>
      <c r="O8" s="390"/>
      <c r="P8" s="390"/>
      <c r="Q8" s="390"/>
      <c r="R8" s="390"/>
      <c r="S8" s="390"/>
      <c r="V8" s="387" t="s">
        <v>128</v>
      </c>
      <c r="W8" s="387"/>
      <c r="X8" s="387"/>
      <c r="Y8" s="387"/>
      <c r="Z8" s="387"/>
      <c r="AA8" s="387"/>
      <c r="AB8" s="387"/>
      <c r="AC8" s="387"/>
      <c r="AD8" s="388"/>
      <c r="AE8" s="384" t="s">
        <v>53</v>
      </c>
      <c r="AF8" s="384"/>
      <c r="AG8" s="384"/>
      <c r="AH8" s="86"/>
      <c r="AI8" s="9"/>
      <c r="AJ8" s="31"/>
      <c r="AK8" s="31"/>
      <c r="AL8" s="31"/>
      <c r="AM8" s="31"/>
      <c r="AN8" s="31"/>
      <c r="AO8" s="31"/>
      <c r="AP8" s="31"/>
      <c r="AQ8" s="31"/>
      <c r="AR8" s="31"/>
      <c r="AS8" s="31"/>
      <c r="AT8" s="31"/>
      <c r="AU8" s="31"/>
      <c r="BA8" s="31"/>
      <c r="BB8" s="31"/>
      <c r="BC8" s="31"/>
      <c r="BD8" s="31"/>
      <c r="BE8" s="31"/>
      <c r="BF8" s="31"/>
      <c r="BG8" s="31"/>
    </row>
    <row r="9" spans="2:59" ht="6.75" customHeight="1" x14ac:dyDescent="0.25">
      <c r="B9" s="2"/>
      <c r="C9" s="57"/>
      <c r="K9" s="31"/>
      <c r="L9" s="31"/>
      <c r="M9" s="31"/>
      <c r="N9" s="31"/>
      <c r="O9" s="31"/>
      <c r="P9" s="31"/>
      <c r="Q9" s="31"/>
      <c r="R9" s="31"/>
      <c r="V9" s="80"/>
      <c r="W9" s="80"/>
      <c r="X9" s="80"/>
      <c r="Y9" s="80"/>
      <c r="Z9" s="80"/>
      <c r="AA9" s="80"/>
      <c r="AB9" s="80"/>
      <c r="AC9" s="80"/>
      <c r="AD9" s="80"/>
      <c r="AE9" s="80"/>
      <c r="AF9" s="87"/>
      <c r="AG9" s="87"/>
      <c r="AH9" s="86"/>
      <c r="AI9" s="9"/>
      <c r="AJ9" s="31"/>
      <c r="AK9" s="31"/>
      <c r="AL9" s="31"/>
      <c r="AM9" s="31"/>
      <c r="AN9" s="31"/>
      <c r="AO9" s="31"/>
      <c r="AP9" s="31"/>
      <c r="AQ9" s="31"/>
      <c r="AR9" s="31"/>
      <c r="AS9" s="31"/>
      <c r="AT9" s="31"/>
      <c r="AU9" s="31"/>
      <c r="BA9" s="31"/>
      <c r="BB9" s="31"/>
      <c r="BC9" s="31"/>
      <c r="BD9" s="31"/>
      <c r="BE9" s="31"/>
      <c r="BF9" s="31"/>
      <c r="BG9" s="31"/>
    </row>
    <row r="10" spans="2:59" ht="12" customHeight="1" x14ac:dyDescent="0.25">
      <c r="B10" s="2"/>
      <c r="C10" s="57" t="s">
        <v>131</v>
      </c>
      <c r="K10" s="364"/>
      <c r="L10" s="364"/>
      <c r="M10" s="364"/>
      <c r="N10" s="364"/>
      <c r="O10" s="364"/>
      <c r="P10" s="364"/>
      <c r="Q10" s="364"/>
      <c r="R10" s="364"/>
      <c r="W10" s="10"/>
      <c r="AD10" s="393"/>
      <c r="AE10" s="393"/>
      <c r="AF10" s="393"/>
      <c r="AG10" s="393"/>
      <c r="AH10" s="61"/>
      <c r="AI10" s="9"/>
      <c r="AJ10" s="31"/>
      <c r="AK10" s="31"/>
      <c r="AL10" s="31"/>
      <c r="AM10" s="31"/>
      <c r="AN10" s="31"/>
      <c r="AO10" s="31"/>
      <c r="AP10" s="31"/>
      <c r="AQ10" s="31"/>
      <c r="AR10" s="31"/>
      <c r="AS10" s="31"/>
      <c r="AT10" s="31"/>
      <c r="AU10" s="31"/>
      <c r="BA10" s="31"/>
      <c r="BB10" s="31"/>
      <c r="BC10" s="31"/>
      <c r="BD10" s="31"/>
      <c r="BE10" s="31"/>
      <c r="BF10" s="31"/>
      <c r="BG10" s="31"/>
    </row>
    <row r="11" spans="2:59" ht="12" customHeight="1" x14ac:dyDescent="0.25">
      <c r="B11" s="2"/>
      <c r="C11" s="57" t="s">
        <v>132</v>
      </c>
      <c r="K11" s="402"/>
      <c r="L11" s="402"/>
      <c r="M11" s="402"/>
      <c r="N11" s="402"/>
      <c r="O11" s="402"/>
      <c r="P11" s="402"/>
      <c r="Q11" s="402"/>
      <c r="R11" s="402"/>
      <c r="W11" s="10"/>
      <c r="AD11" s="394"/>
      <c r="AE11" s="394"/>
      <c r="AF11" s="394"/>
      <c r="AG11" s="394"/>
      <c r="AH11" s="94"/>
      <c r="AI11" s="9"/>
      <c r="AJ11" s="31"/>
      <c r="AK11" s="31"/>
      <c r="AL11" s="31"/>
      <c r="AM11" s="31"/>
      <c r="AN11" s="31"/>
      <c r="AO11" s="31"/>
      <c r="AP11" s="31"/>
      <c r="AQ11" s="31"/>
      <c r="AR11" s="31"/>
      <c r="AS11" s="31"/>
      <c r="AT11" s="31"/>
      <c r="AU11" s="31"/>
      <c r="AV11" s="31"/>
      <c r="AW11" s="31"/>
      <c r="AX11" s="31"/>
      <c r="AY11" s="31"/>
      <c r="AZ11" s="31"/>
      <c r="BA11" s="31"/>
      <c r="BB11" s="31"/>
      <c r="BC11" s="31"/>
      <c r="BD11" s="31"/>
      <c r="BE11" s="31"/>
      <c r="BF11" s="31"/>
      <c r="BG11" s="31"/>
    </row>
    <row r="12" spans="2:59" ht="12" customHeight="1" x14ac:dyDescent="0.25">
      <c r="B12" s="2"/>
      <c r="C12" s="57" t="s">
        <v>147</v>
      </c>
      <c r="K12" s="372"/>
      <c r="L12" s="372"/>
      <c r="M12" s="372"/>
      <c r="N12" s="372"/>
      <c r="O12" s="372"/>
      <c r="P12" s="372"/>
      <c r="Q12" s="372"/>
      <c r="R12" s="372"/>
      <c r="V12" s="78" t="s">
        <v>136</v>
      </c>
      <c r="W12" s="78"/>
      <c r="X12" s="392"/>
      <c r="Y12" s="392"/>
      <c r="Z12" s="392"/>
      <c r="AA12" s="392"/>
      <c r="AB12" s="392"/>
      <c r="AC12" s="392"/>
      <c r="AD12" s="392"/>
      <c r="AE12" s="392"/>
      <c r="AF12" s="392"/>
      <c r="AG12" s="392"/>
      <c r="AH12" s="62"/>
      <c r="AI12" s="9"/>
      <c r="AJ12" s="31"/>
      <c r="AK12" s="31"/>
      <c r="AL12" s="31"/>
      <c r="AM12" s="31"/>
      <c r="AN12" s="31"/>
      <c r="AO12" s="31"/>
      <c r="AP12" s="31"/>
      <c r="AQ12" s="31"/>
      <c r="AR12" s="31"/>
      <c r="AS12" s="31"/>
      <c r="AT12" s="31"/>
      <c r="AU12" s="31"/>
      <c r="AV12" s="31"/>
      <c r="AW12" s="31"/>
      <c r="AX12" s="31"/>
      <c r="AY12" s="31"/>
      <c r="AZ12" s="31"/>
      <c r="BA12" s="31"/>
      <c r="BB12" s="31"/>
      <c r="BC12" s="31"/>
      <c r="BD12" s="31"/>
      <c r="BE12" s="31"/>
      <c r="BF12" s="31"/>
      <c r="BG12" s="31"/>
    </row>
    <row r="13" spans="2:59" ht="6" customHeight="1" x14ac:dyDescent="0.25">
      <c r="B13" s="2"/>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58"/>
      <c r="AF13" s="58"/>
      <c r="AG13" s="63"/>
      <c r="AH13" s="59"/>
      <c r="AI13" s="9"/>
      <c r="AJ13" s="31"/>
      <c r="AK13" s="31"/>
      <c r="AL13" s="31"/>
      <c r="AM13" s="31"/>
      <c r="AN13" s="31"/>
      <c r="AO13" s="31"/>
      <c r="AP13" s="31"/>
      <c r="AQ13" s="31"/>
      <c r="AR13" s="31"/>
      <c r="AS13" s="31"/>
      <c r="AT13" s="31"/>
      <c r="AU13" s="31"/>
      <c r="AV13" s="31"/>
      <c r="AW13" s="31"/>
      <c r="AX13" s="31"/>
      <c r="AY13" s="31"/>
      <c r="AZ13" s="31"/>
      <c r="BA13" s="31"/>
      <c r="BB13" s="31"/>
      <c r="BC13" s="31"/>
      <c r="BD13" s="31"/>
      <c r="BE13" s="31"/>
      <c r="BF13" s="31"/>
      <c r="BG13" s="31"/>
    </row>
    <row r="14" spans="2:59" ht="8.25" customHeight="1" x14ac:dyDescent="0.25">
      <c r="B14" s="2"/>
      <c r="C14" s="10"/>
      <c r="AE14" s="11"/>
      <c r="AF14" s="11"/>
      <c r="AG14" s="43"/>
      <c r="AH14" s="43"/>
      <c r="AI14" s="9"/>
      <c r="AJ14" s="31"/>
      <c r="AK14" s="31"/>
      <c r="AL14" s="31"/>
      <c r="AM14" s="31"/>
      <c r="AN14" s="31"/>
      <c r="AO14" s="31"/>
      <c r="AP14" s="31"/>
      <c r="AQ14" s="31"/>
      <c r="AR14" s="31"/>
      <c r="AS14" s="31"/>
      <c r="AT14" s="31"/>
      <c r="AU14" s="31"/>
      <c r="AV14" s="31"/>
      <c r="AW14" s="31"/>
      <c r="AX14" s="31"/>
      <c r="AY14" s="31"/>
      <c r="AZ14" s="31"/>
      <c r="BA14" s="31"/>
      <c r="BB14" s="31"/>
      <c r="BC14" s="31"/>
      <c r="BD14" s="31"/>
      <c r="BE14" s="31"/>
      <c r="BF14" s="31"/>
      <c r="BG14" s="31"/>
    </row>
    <row r="15" spans="2:59" ht="12.75" customHeight="1" x14ac:dyDescent="0.25">
      <c r="B15" s="2"/>
      <c r="C15" s="129" t="s">
        <v>2</v>
      </c>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7"/>
      <c r="AI15" s="9"/>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row>
    <row r="16" spans="2:59" ht="5.25" customHeight="1" x14ac:dyDescent="0.25">
      <c r="B16" s="2"/>
      <c r="C16" s="64"/>
      <c r="AH16" s="9"/>
      <c r="AI16" s="9"/>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row>
    <row r="17" spans="2:59" ht="12" customHeight="1" x14ac:dyDescent="0.25">
      <c r="B17" s="2"/>
      <c r="C17" s="57" t="s">
        <v>67</v>
      </c>
      <c r="I17" s="395"/>
      <c r="J17" s="396"/>
      <c r="K17" s="396"/>
      <c r="L17" s="396"/>
      <c r="M17" s="396"/>
      <c r="N17" s="396"/>
      <c r="O17" s="396"/>
      <c r="P17" s="396"/>
      <c r="Q17" s="397"/>
      <c r="S17" s="20" t="s">
        <v>166</v>
      </c>
      <c r="AA17" s="239"/>
      <c r="AB17" s="239"/>
      <c r="AC17" s="239"/>
      <c r="AD17" s="239"/>
      <c r="AE17" s="239"/>
      <c r="AF17" s="239"/>
      <c r="AH17" s="9"/>
      <c r="AI17" s="9"/>
      <c r="AJ17" s="31"/>
      <c r="AK17" s="31"/>
      <c r="AL17" s="31"/>
      <c r="AM17" s="31"/>
      <c r="AN17" s="31"/>
      <c r="AO17" s="31"/>
      <c r="AP17" s="31"/>
      <c r="AQ17" s="31"/>
      <c r="AR17" s="31"/>
      <c r="AS17" s="31"/>
      <c r="AT17" s="31"/>
      <c r="AU17" s="31"/>
      <c r="AV17" s="31"/>
      <c r="AW17" s="31"/>
      <c r="AX17" s="31"/>
      <c r="AY17" s="31"/>
      <c r="AZ17" s="31"/>
      <c r="BA17" s="31"/>
      <c r="BB17" s="31"/>
      <c r="BC17" s="31"/>
      <c r="BD17" s="31"/>
      <c r="BE17" s="31"/>
      <c r="BF17" s="31"/>
      <c r="BG17" s="31"/>
    </row>
    <row r="18" spans="2:59" ht="12" customHeight="1" x14ac:dyDescent="0.25">
      <c r="B18" s="2"/>
      <c r="C18" s="57" t="s">
        <v>205</v>
      </c>
      <c r="I18" s="391" t="s">
        <v>202</v>
      </c>
      <c r="J18" s="391"/>
      <c r="K18" s="391"/>
      <c r="L18" s="391"/>
      <c r="M18" s="103"/>
      <c r="N18" s="103"/>
      <c r="O18" s="103"/>
      <c r="P18" s="103"/>
      <c r="Q18" s="103"/>
      <c r="S18" s="20" t="s">
        <v>167</v>
      </c>
      <c r="AA18" s="239"/>
      <c r="AB18" s="239"/>
      <c r="AC18" s="239"/>
      <c r="AD18" s="239"/>
      <c r="AE18" s="239"/>
      <c r="AF18" s="239"/>
      <c r="AH18" s="9"/>
      <c r="AI18" s="9"/>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row>
    <row r="19" spans="2:59" ht="12" customHeight="1" x14ac:dyDescent="0.25">
      <c r="B19" s="2"/>
      <c r="C19" s="375" t="s">
        <v>0</v>
      </c>
      <c r="D19" s="376"/>
      <c r="E19" s="376"/>
      <c r="F19" s="376"/>
      <c r="G19" s="376"/>
      <c r="H19" s="376"/>
      <c r="I19" s="376"/>
      <c r="J19" s="376"/>
      <c r="K19" s="376"/>
      <c r="L19" s="376"/>
      <c r="M19" s="20"/>
      <c r="N19" s="20"/>
      <c r="O19" s="20"/>
      <c r="P19" s="20"/>
      <c r="AH19" s="9"/>
      <c r="AI19" s="9"/>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row>
    <row r="20" spans="2:59" ht="3.75" customHeight="1" x14ac:dyDescent="0.25">
      <c r="B20" s="2"/>
      <c r="C20" s="375"/>
      <c r="D20" s="376"/>
      <c r="E20" s="376"/>
      <c r="F20" s="376"/>
      <c r="G20" s="376"/>
      <c r="H20" s="376"/>
      <c r="I20" s="376"/>
      <c r="J20" s="376"/>
      <c r="K20" s="376"/>
      <c r="L20" s="376"/>
      <c r="M20" s="20"/>
      <c r="N20" s="20"/>
      <c r="O20" s="20"/>
      <c r="P20" s="20"/>
      <c r="AA20" s="20"/>
      <c r="AB20" s="20"/>
      <c r="AC20" s="20"/>
      <c r="AD20" s="20"/>
      <c r="AE20" s="20"/>
      <c r="AF20" s="20"/>
      <c r="AH20" s="9"/>
      <c r="AI20" s="9"/>
      <c r="AJ20" s="31"/>
      <c r="AK20" s="31"/>
      <c r="AL20" s="31"/>
      <c r="AM20" s="31"/>
      <c r="AN20" s="31"/>
      <c r="AO20" s="31"/>
      <c r="AP20" s="31"/>
      <c r="AQ20" s="31"/>
      <c r="AR20" s="31"/>
      <c r="AS20" s="31"/>
      <c r="AT20" s="31"/>
      <c r="AU20" s="31"/>
      <c r="AV20" s="31"/>
      <c r="AW20" s="31"/>
      <c r="AX20" s="31"/>
      <c r="AY20" s="31"/>
      <c r="AZ20" s="31"/>
      <c r="BA20" s="31"/>
      <c r="BB20" s="31"/>
      <c r="BC20" s="31"/>
      <c r="BD20" s="31"/>
      <c r="BE20" s="31"/>
      <c r="BF20" s="31"/>
      <c r="BG20" s="31"/>
    </row>
    <row r="21" spans="2:59" ht="4.5" customHeight="1" x14ac:dyDescent="0.25">
      <c r="B21" s="2"/>
      <c r="C21" s="28"/>
      <c r="I21" s="20"/>
      <c r="J21" s="20"/>
      <c r="K21" s="20"/>
      <c r="L21" s="20"/>
      <c r="M21" s="20"/>
      <c r="N21" s="20"/>
      <c r="O21" s="20"/>
      <c r="P21" s="20"/>
      <c r="AA21" s="20"/>
      <c r="AB21" s="20"/>
      <c r="AC21" s="20"/>
      <c r="AD21" s="20"/>
      <c r="AE21" s="20"/>
      <c r="AF21" s="20"/>
      <c r="AH21" s="9"/>
      <c r="AI21" s="9"/>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row>
    <row r="22" spans="2:59" ht="12.75" customHeight="1" x14ac:dyDescent="0.25">
      <c r="B22" s="2"/>
      <c r="C22" s="57" t="s">
        <v>68</v>
      </c>
      <c r="I22" s="264"/>
      <c r="J22" s="264"/>
      <c r="K22" s="264"/>
      <c r="L22" s="264"/>
      <c r="M22" s="264"/>
      <c r="N22" s="264"/>
      <c r="O22" s="264"/>
      <c r="P22" s="264"/>
      <c r="Q22" s="264"/>
      <c r="S22" s="31" t="s">
        <v>165</v>
      </c>
      <c r="AA22" s="264"/>
      <c r="AB22" s="264"/>
      <c r="AC22" s="264"/>
      <c r="AD22" s="264"/>
      <c r="AE22" s="264"/>
      <c r="AF22" s="264"/>
      <c r="AH22" s="9"/>
      <c r="AI22" s="9"/>
      <c r="AJ22" s="31"/>
      <c r="AK22" s="31"/>
      <c r="AL22" s="31"/>
      <c r="AM22" s="31"/>
      <c r="AN22" s="31"/>
      <c r="AO22" s="31"/>
      <c r="AP22" s="31"/>
      <c r="AQ22" s="31"/>
      <c r="AR22" s="31"/>
      <c r="AS22" s="31"/>
      <c r="AT22" s="31"/>
      <c r="AU22" s="31"/>
      <c r="AV22" s="31"/>
      <c r="AW22" s="31"/>
      <c r="AX22" s="31"/>
      <c r="AY22" s="31" t="s">
        <v>50</v>
      </c>
      <c r="AZ22" s="31"/>
      <c r="BA22" s="31"/>
      <c r="BB22" s="31"/>
      <c r="BC22" s="31"/>
      <c r="BD22" s="31"/>
      <c r="BF22" s="31"/>
      <c r="BG22" s="31"/>
    </row>
    <row r="23" spans="2:59" ht="12" customHeight="1" x14ac:dyDescent="0.25">
      <c r="B23" s="2"/>
      <c r="C23" s="57" t="s">
        <v>69</v>
      </c>
      <c r="I23" s="264"/>
      <c r="J23" s="264"/>
      <c r="K23" s="264"/>
      <c r="L23" s="264"/>
      <c r="M23" s="264"/>
      <c r="N23" s="264"/>
      <c r="O23" s="264"/>
      <c r="P23" s="264"/>
      <c r="Q23" s="264"/>
      <c r="S23" s="31" t="s">
        <v>164</v>
      </c>
      <c r="AA23" s="264"/>
      <c r="AB23" s="264"/>
      <c r="AC23" s="264"/>
      <c r="AD23" s="264"/>
      <c r="AE23" s="264"/>
      <c r="AF23" s="264"/>
      <c r="AH23" s="9"/>
      <c r="AI23" s="9"/>
      <c r="AJ23" s="31"/>
      <c r="AK23" s="31"/>
      <c r="AL23" s="31"/>
      <c r="AM23" s="31"/>
      <c r="AN23" s="31"/>
      <c r="AO23" s="31"/>
      <c r="AP23" s="31"/>
      <c r="AQ23" s="31"/>
      <c r="AR23" s="31"/>
      <c r="AS23" s="31"/>
      <c r="AT23" s="31"/>
      <c r="AU23" s="31"/>
      <c r="AV23" s="31"/>
      <c r="AW23" s="31"/>
      <c r="AX23" s="31"/>
      <c r="AY23" s="31"/>
      <c r="AZ23" s="31"/>
      <c r="BA23" s="31"/>
      <c r="BB23" s="31"/>
      <c r="BC23" s="31"/>
      <c r="BD23" s="31"/>
      <c r="BF23" s="31"/>
      <c r="BG23" s="31"/>
    </row>
    <row r="24" spans="2:59" ht="4.5" customHeight="1" x14ac:dyDescent="0.25">
      <c r="B24" s="2"/>
      <c r="C24" s="3"/>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5"/>
      <c r="AI24" s="9"/>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row>
    <row r="25" spans="2:59" ht="4.5" customHeight="1" x14ac:dyDescent="0.25">
      <c r="B25" s="2"/>
      <c r="AI25" s="9"/>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row>
    <row r="26" spans="2:59" ht="3.75" customHeight="1" x14ac:dyDescent="0.25">
      <c r="B26" s="2"/>
      <c r="AI26" s="9"/>
      <c r="AJ26" s="31"/>
      <c r="AK26" s="31"/>
      <c r="AL26" s="31"/>
      <c r="AM26" s="31"/>
      <c r="AN26" s="31"/>
      <c r="AO26" s="31"/>
      <c r="AP26" s="31"/>
      <c r="AQ26" s="31"/>
      <c r="AR26" s="31"/>
      <c r="AS26" s="31"/>
      <c r="AT26" s="31"/>
      <c r="AU26" s="31"/>
      <c r="AV26" s="31"/>
      <c r="AW26" s="31"/>
      <c r="AX26" s="31"/>
      <c r="AY26" s="31"/>
      <c r="AZ26" s="31"/>
      <c r="BA26" s="31"/>
      <c r="BB26" s="31"/>
      <c r="BC26" s="31"/>
      <c r="BD26" s="31"/>
      <c r="BE26" s="31"/>
      <c r="BF26" s="31"/>
      <c r="BG26" s="31"/>
    </row>
    <row r="27" spans="2:59" x14ac:dyDescent="0.25">
      <c r="B27" s="2"/>
      <c r="C27" s="65" t="s">
        <v>1</v>
      </c>
      <c r="D27" s="6"/>
      <c r="E27" s="6"/>
      <c r="F27" s="6"/>
      <c r="G27" s="6"/>
      <c r="H27" s="6"/>
      <c r="I27" s="66" t="s">
        <v>4</v>
      </c>
      <c r="J27" s="6"/>
      <c r="K27" s="6"/>
      <c r="L27" s="6"/>
      <c r="M27" s="6"/>
      <c r="N27" s="6"/>
      <c r="O27" s="6"/>
      <c r="P27" s="6"/>
      <c r="Q27" s="6"/>
      <c r="R27" s="6"/>
      <c r="S27" s="6"/>
      <c r="T27" s="6"/>
      <c r="U27" s="6"/>
      <c r="V27" s="6"/>
      <c r="W27" s="6"/>
      <c r="X27" s="6"/>
      <c r="Y27" s="6"/>
      <c r="Z27" s="6"/>
      <c r="AA27" s="6"/>
      <c r="AB27" s="6"/>
      <c r="AC27" s="6"/>
      <c r="AD27" s="6"/>
      <c r="AE27" s="6"/>
      <c r="AF27" s="6"/>
      <c r="AG27" s="6"/>
      <c r="AH27" s="7"/>
      <c r="AI27" s="9"/>
      <c r="AJ27" s="31"/>
      <c r="AK27" s="31"/>
      <c r="AL27" s="31"/>
      <c r="AM27" s="31"/>
      <c r="AO27" s="31"/>
      <c r="AP27" s="31"/>
      <c r="AQ27" s="31"/>
      <c r="AR27" s="31"/>
      <c r="AS27" s="31"/>
      <c r="AT27" s="31"/>
      <c r="AU27" s="31"/>
      <c r="AV27" s="31"/>
      <c r="AW27" s="31"/>
      <c r="AX27" s="31"/>
      <c r="AY27" s="31"/>
      <c r="AZ27" s="31"/>
      <c r="BA27" s="31"/>
      <c r="BB27" s="31"/>
      <c r="BC27" s="31"/>
      <c r="BD27" s="31"/>
      <c r="BE27" s="31"/>
      <c r="BF27" s="31"/>
      <c r="BG27" s="31"/>
    </row>
    <row r="28" spans="2:59" ht="3.75" customHeight="1" x14ac:dyDescent="0.25">
      <c r="B28" s="2"/>
      <c r="C28" s="2"/>
      <c r="AH28" s="9"/>
      <c r="AI28" s="9"/>
      <c r="AJ28" s="31"/>
      <c r="AK28" s="31"/>
      <c r="AL28" s="31"/>
      <c r="AM28" s="31"/>
      <c r="AO28" s="31"/>
      <c r="AP28" s="31"/>
      <c r="AQ28" s="31"/>
      <c r="AR28" s="31"/>
      <c r="AS28" s="31"/>
      <c r="AT28" s="31"/>
      <c r="AU28" s="31"/>
      <c r="AV28" s="31"/>
      <c r="AW28" s="31"/>
      <c r="AX28" s="31"/>
      <c r="AY28" s="31"/>
      <c r="AZ28" s="31"/>
      <c r="BA28" s="31"/>
      <c r="BB28" s="31"/>
      <c r="BC28" s="31"/>
      <c r="BD28" s="31"/>
      <c r="BE28" s="31"/>
      <c r="BF28" s="31"/>
      <c r="BG28" s="31"/>
    </row>
    <row r="29" spans="2:59" ht="19.5" customHeight="1" x14ac:dyDescent="0.25">
      <c r="B29" s="2"/>
      <c r="C29" s="409" t="s">
        <v>151</v>
      </c>
      <c r="D29" s="410"/>
      <c r="E29" s="410"/>
      <c r="F29" s="410"/>
      <c r="G29" s="301"/>
      <c r="H29" s="301"/>
      <c r="I29" s="301"/>
      <c r="J29" s="301"/>
      <c r="K29" s="301"/>
      <c r="L29" s="301"/>
      <c r="M29" s="301"/>
      <c r="N29" s="301"/>
      <c r="O29" s="301"/>
      <c r="P29" s="301"/>
      <c r="Q29" s="301"/>
      <c r="R29" s="301"/>
      <c r="S29" s="408" t="s">
        <v>70</v>
      </c>
      <c r="T29" s="408"/>
      <c r="U29" s="408"/>
      <c r="V29" s="408"/>
      <c r="W29" s="408"/>
      <c r="X29" s="408"/>
      <c r="Y29" s="295"/>
      <c r="Z29" s="296"/>
      <c r="AA29" s="296"/>
      <c r="AB29" s="296"/>
      <c r="AC29" s="296"/>
      <c r="AD29" s="296"/>
      <c r="AE29" s="296"/>
      <c r="AF29" s="296"/>
      <c r="AG29" s="297"/>
      <c r="AH29" s="13"/>
      <c r="AI29" s="13"/>
      <c r="AJ29" s="31"/>
      <c r="AK29" s="31"/>
      <c r="AM29" s="31"/>
      <c r="AO29" s="31"/>
      <c r="AP29" s="31"/>
      <c r="AQ29" s="31"/>
      <c r="AR29" s="31"/>
      <c r="AS29" s="31"/>
      <c r="AT29" s="31"/>
      <c r="AU29" s="31"/>
      <c r="AV29" s="31"/>
      <c r="AW29" s="31"/>
      <c r="AX29" s="31"/>
      <c r="AY29" s="31"/>
      <c r="AZ29" s="31"/>
      <c r="BA29" s="31"/>
      <c r="BB29" s="31"/>
      <c r="BC29" s="31"/>
      <c r="BD29" s="31"/>
      <c r="BE29" s="31"/>
      <c r="BF29" s="31"/>
      <c r="BG29" s="31"/>
    </row>
    <row r="30" spans="2:59" ht="5.25" customHeight="1" x14ac:dyDescent="0.25">
      <c r="B30" s="2"/>
      <c r="C30" s="67"/>
      <c r="D30" s="14"/>
      <c r="E30" s="14"/>
      <c r="F30" s="14"/>
      <c r="G30" s="301"/>
      <c r="H30" s="301"/>
      <c r="I30" s="301"/>
      <c r="J30" s="301"/>
      <c r="K30" s="301"/>
      <c r="L30" s="301"/>
      <c r="M30" s="301"/>
      <c r="N30" s="301"/>
      <c r="O30" s="301"/>
      <c r="P30" s="301"/>
      <c r="Q30" s="301"/>
      <c r="R30" s="301"/>
      <c r="S30" s="15"/>
      <c r="T30" s="15"/>
      <c r="U30" s="15"/>
      <c r="V30" s="15"/>
      <c r="W30" s="15"/>
      <c r="X30" s="15"/>
      <c r="Y30" s="298"/>
      <c r="Z30" s="299"/>
      <c r="AA30" s="299"/>
      <c r="AB30" s="299"/>
      <c r="AC30" s="299"/>
      <c r="AD30" s="299"/>
      <c r="AE30" s="299"/>
      <c r="AF30" s="299"/>
      <c r="AG30" s="300"/>
      <c r="AH30" s="13"/>
      <c r="AI30" s="13"/>
      <c r="AJ30" s="31"/>
      <c r="AK30" s="31"/>
      <c r="AM30" s="31"/>
      <c r="AO30" s="31"/>
      <c r="AP30" s="31"/>
      <c r="AQ30" s="31"/>
      <c r="AR30" s="31"/>
      <c r="AS30" s="31"/>
      <c r="AT30" s="31"/>
      <c r="AU30" s="31"/>
      <c r="AV30" s="31"/>
      <c r="AW30" s="31"/>
      <c r="AX30" s="31"/>
      <c r="AY30" s="31"/>
      <c r="AZ30" s="31"/>
      <c r="BA30" s="31"/>
      <c r="BB30" s="31"/>
      <c r="BC30" s="31"/>
      <c r="BD30" s="31"/>
      <c r="BE30" s="31"/>
      <c r="BF30" s="31"/>
      <c r="BG30" s="31"/>
    </row>
    <row r="31" spans="2:59" ht="11.25" customHeight="1" x14ac:dyDescent="0.25">
      <c r="B31" s="2"/>
      <c r="C31" s="57"/>
      <c r="J31" s="294"/>
      <c r="K31" s="294"/>
      <c r="L31" s="294"/>
      <c r="M31" s="294"/>
      <c r="S31" s="31"/>
      <c r="AH31" s="9"/>
      <c r="AI31" s="9"/>
      <c r="AJ31" s="31"/>
      <c r="AK31" s="31"/>
      <c r="AM31" s="31"/>
      <c r="AO31" s="31"/>
      <c r="AP31" s="31"/>
      <c r="AQ31" s="31"/>
      <c r="AY31" s="31"/>
      <c r="AZ31" s="31"/>
      <c r="BB31" s="31"/>
      <c r="BD31" s="31"/>
      <c r="BE31" s="31"/>
      <c r="BF31" s="31"/>
      <c r="BG31" s="31"/>
    </row>
    <row r="32" spans="2:59" ht="13.5" customHeight="1" x14ac:dyDescent="0.25">
      <c r="B32" s="2"/>
      <c r="C32" s="68" t="s">
        <v>71</v>
      </c>
      <c r="D32" s="77"/>
      <c r="E32" s="77"/>
      <c r="F32" s="77"/>
      <c r="G32" s="77"/>
      <c r="H32" s="77"/>
      <c r="J32" s="240"/>
      <c r="K32" s="240"/>
      <c r="L32" s="240"/>
      <c r="M32" s="196" t="str">
        <f>VLOOKUP(AE8,AD133:AE135,2,FALSE)</f>
        <v>in</v>
      </c>
      <c r="N32" s="224">
        <f>IF(AE8="mm/Kg",(CONVERT(J32,"mm","in")),(CONVERT(J32,"in","mm")))</f>
        <v>0</v>
      </c>
      <c r="O32" s="224"/>
      <c r="P32" s="224"/>
      <c r="Q32" s="35" t="str">
        <f>VLOOKUP($AE$8,$AD$133:$AG$135,4,FALSE)</f>
        <v>mm</v>
      </c>
      <c r="S32" s="77" t="s">
        <v>82</v>
      </c>
      <c r="Y32" s="240"/>
      <c r="Z32" s="240"/>
      <c r="AA32" s="240"/>
      <c r="AB32" s="240"/>
      <c r="AC32" s="240"/>
      <c r="AH32" s="9"/>
      <c r="AI32" s="9"/>
      <c r="AJ32" s="36"/>
      <c r="AK32" s="31"/>
      <c r="AM32" s="31"/>
      <c r="AO32" s="31"/>
      <c r="AP32" s="31"/>
      <c r="AQ32" s="31"/>
      <c r="AY32" s="31"/>
      <c r="AZ32" s="31"/>
      <c r="BB32" s="31"/>
      <c r="BD32" s="31"/>
      <c r="BE32" s="31"/>
      <c r="BF32" s="31"/>
      <c r="BG32" s="31"/>
    </row>
    <row r="33" spans="2:59" ht="12.75" customHeight="1" x14ac:dyDescent="0.25">
      <c r="B33" s="2"/>
      <c r="C33" s="302" t="s">
        <v>72</v>
      </c>
      <c r="D33" s="303"/>
      <c r="E33" s="303"/>
      <c r="F33" s="303"/>
      <c r="G33" s="303"/>
      <c r="H33" s="303"/>
      <c r="J33" s="240"/>
      <c r="K33" s="240"/>
      <c r="L33" s="240"/>
      <c r="M33" s="196" t="str">
        <f>VLOOKUP(AE8,AD133:AE135,2,FALSE)</f>
        <v>in</v>
      </c>
      <c r="N33" s="224">
        <f>IF(AE8="mm/Kg",(CONVERT(J33,"mm","in")),(CONVERT(J33,"in","mm")))</f>
        <v>0</v>
      </c>
      <c r="O33" s="224"/>
      <c r="P33" s="224"/>
      <c r="Q33" s="35" t="str">
        <f>VLOOKUP($AE$8,$AD$133:$AG$135,4,FALSE)</f>
        <v>mm</v>
      </c>
      <c r="S33" s="31" t="s">
        <v>213</v>
      </c>
      <c r="U33" s="16"/>
      <c r="Y33" s="235"/>
      <c r="Z33" s="236"/>
      <c r="AA33" s="236"/>
      <c r="AB33" s="236"/>
      <c r="AC33" s="237"/>
      <c r="AH33" s="9"/>
      <c r="AI33" s="9"/>
      <c r="AJ33" s="31"/>
      <c r="AK33" s="31"/>
      <c r="AM33" s="31"/>
      <c r="AO33" s="31"/>
      <c r="AP33" s="31"/>
      <c r="AQ33" s="31"/>
      <c r="AY33" s="31"/>
      <c r="AZ33" s="31"/>
      <c r="BA33" s="31"/>
      <c r="BB33" s="31"/>
      <c r="BD33" s="31"/>
      <c r="BE33" s="31"/>
      <c r="BF33" s="31"/>
      <c r="BG33" s="31"/>
    </row>
    <row r="34" spans="2:59" ht="12.75" customHeight="1" x14ac:dyDescent="0.25">
      <c r="B34" s="2"/>
      <c r="C34" s="302" t="s">
        <v>73</v>
      </c>
      <c r="D34" s="303"/>
      <c r="E34" s="303"/>
      <c r="F34" s="303"/>
      <c r="G34" s="303"/>
      <c r="H34" s="77"/>
      <c r="J34" s="240"/>
      <c r="K34" s="240"/>
      <c r="L34" s="240"/>
      <c r="M34" s="196" t="str">
        <f>VLOOKUP(AE8,AD133:AE135,2,FALSE)</f>
        <v>in</v>
      </c>
      <c r="N34" s="224">
        <f>IF(AE8="mm/Kg",(CONVERT(J34,"mm","in")),(CONVERT(J34,"in","mm")))</f>
        <v>0</v>
      </c>
      <c r="O34" s="224"/>
      <c r="P34" s="224"/>
      <c r="Q34" s="35" t="str">
        <f>VLOOKUP($AE$8,$AD$133:$AG$135,4,FALSE)</f>
        <v>mm</v>
      </c>
      <c r="S34" s="31" t="s">
        <v>150</v>
      </c>
      <c r="U34" s="16"/>
      <c r="Y34" s="240"/>
      <c r="Z34" s="240"/>
      <c r="AA34" s="240"/>
      <c r="AB34" s="240"/>
      <c r="AC34" s="240"/>
      <c r="AH34" s="9"/>
      <c r="AI34" s="9"/>
      <c r="AJ34" s="36" t="s">
        <v>7</v>
      </c>
      <c r="AK34" s="31"/>
      <c r="AL34" s="31"/>
      <c r="AM34" s="31"/>
      <c r="AO34" s="31"/>
      <c r="AP34" s="31"/>
      <c r="AQ34" s="31"/>
      <c r="AY34" s="31"/>
      <c r="AZ34" s="31"/>
      <c r="BA34" s="31"/>
      <c r="BB34" s="31"/>
      <c r="BD34" s="31"/>
      <c r="BE34" s="31"/>
      <c r="BF34" s="31"/>
      <c r="BG34" s="31"/>
    </row>
    <row r="35" spans="2:59" ht="12.75" customHeight="1" x14ac:dyDescent="0.25">
      <c r="B35" s="2"/>
      <c r="C35" s="302" t="s">
        <v>74</v>
      </c>
      <c r="D35" s="303"/>
      <c r="E35" s="303"/>
      <c r="F35" s="303"/>
      <c r="G35" s="303"/>
      <c r="H35" s="77"/>
      <c r="I35" s="16"/>
      <c r="J35" s="240"/>
      <c r="K35" s="240"/>
      <c r="L35" s="240"/>
      <c r="M35" s="197" t="str">
        <f>VLOOKUP(AE8,AD133:AH135,3,FALSE)</f>
        <v>lbs</v>
      </c>
      <c r="N35" s="286">
        <f>IF(AE8="mm/Kg",(CONVERT(J35,"kg","lbm")),(CONVERT(J35,"lbm","kg")))</f>
        <v>0</v>
      </c>
      <c r="O35" s="286"/>
      <c r="P35" s="286"/>
      <c r="Q35" s="35" t="str">
        <f>VLOOKUP(AE8,AD133:AH135,5,FALSE)</f>
        <v>kg</v>
      </c>
      <c r="R35" s="16"/>
      <c r="S35" s="31" t="s">
        <v>214</v>
      </c>
      <c r="Y35" s="235"/>
      <c r="Z35" s="236"/>
      <c r="AA35" s="236"/>
      <c r="AB35" s="236"/>
      <c r="AC35" s="237"/>
      <c r="AH35" s="9"/>
      <c r="AI35" s="9"/>
      <c r="AJ35" s="36" t="s">
        <v>8</v>
      </c>
      <c r="AK35" s="31"/>
      <c r="AL35" s="31"/>
      <c r="AM35" s="31"/>
      <c r="AO35" s="31"/>
      <c r="AP35" s="31"/>
      <c r="AQ35" s="31"/>
      <c r="AS35" s="31"/>
      <c r="AT35" s="31"/>
      <c r="AU35" s="31"/>
      <c r="AW35" s="31"/>
      <c r="AX35" s="31"/>
      <c r="AY35" s="31"/>
      <c r="AZ35" s="31"/>
      <c r="BA35" s="31"/>
      <c r="BB35" s="31"/>
      <c r="BD35" s="31"/>
      <c r="BE35" s="31"/>
      <c r="BF35" s="31"/>
      <c r="BG35" s="31"/>
    </row>
    <row r="36" spans="2:59" ht="12.75" customHeight="1" x14ac:dyDescent="0.25">
      <c r="B36" s="2"/>
      <c r="C36" s="57" t="s">
        <v>134</v>
      </c>
      <c r="D36" s="77"/>
      <c r="E36" s="77"/>
      <c r="F36" s="77"/>
      <c r="G36" s="77"/>
      <c r="H36" s="77"/>
      <c r="I36" s="16"/>
      <c r="J36" s="265" t="s">
        <v>59</v>
      </c>
      <c r="K36" s="266"/>
      <c r="L36" s="267"/>
      <c r="M36" s="31"/>
      <c r="N36" s="79"/>
      <c r="O36" s="31"/>
      <c r="P36" s="79"/>
      <c r="Q36" s="35"/>
      <c r="R36" s="16"/>
      <c r="S36" s="31" t="s">
        <v>353</v>
      </c>
      <c r="Y36" s="235"/>
      <c r="Z36" s="236"/>
      <c r="AA36" s="236"/>
      <c r="AB36" s="236"/>
      <c r="AC36" s="237"/>
      <c r="AH36" s="9"/>
      <c r="AI36" s="9"/>
      <c r="AJ36" s="36"/>
      <c r="AK36" s="31"/>
      <c r="AL36" s="31"/>
      <c r="AM36" s="31"/>
      <c r="AO36" s="31"/>
      <c r="AP36" s="31"/>
      <c r="AQ36" s="31"/>
      <c r="AS36" s="31"/>
      <c r="AT36" s="31"/>
      <c r="AU36" s="31"/>
      <c r="AW36" s="31"/>
      <c r="AX36" s="31"/>
      <c r="AY36" s="31"/>
      <c r="AZ36" s="31"/>
      <c r="BA36" s="31"/>
      <c r="BB36" s="31"/>
      <c r="BD36" s="31"/>
      <c r="BE36" s="31"/>
      <c r="BF36" s="31"/>
      <c r="BG36" s="31"/>
    </row>
    <row r="37" spans="2:59" ht="12.75" customHeight="1" x14ac:dyDescent="0.25">
      <c r="B37" s="2"/>
      <c r="C37" s="227" t="s">
        <v>135</v>
      </c>
      <c r="D37" s="228"/>
      <c r="E37" s="228"/>
      <c r="F37" s="228"/>
      <c r="G37" s="77"/>
      <c r="H37" s="77"/>
      <c r="I37" s="16"/>
      <c r="J37" s="240" t="s">
        <v>158</v>
      </c>
      <c r="K37" s="240"/>
      <c r="L37" s="240"/>
      <c r="M37" s="21"/>
      <c r="N37" s="79"/>
      <c r="O37" s="31"/>
      <c r="P37" s="79"/>
      <c r="Q37" s="285"/>
      <c r="R37" s="285"/>
      <c r="S37" s="77" t="s">
        <v>354</v>
      </c>
      <c r="T37" s="78"/>
      <c r="U37" s="88"/>
      <c r="V37" s="88"/>
      <c r="W37" s="88"/>
      <c r="X37" s="88"/>
      <c r="Y37" s="235"/>
      <c r="Z37" s="236"/>
      <c r="AA37" s="236"/>
      <c r="AB37" s="236"/>
      <c r="AC37" s="237"/>
      <c r="AH37" s="9"/>
      <c r="AI37" s="9"/>
      <c r="AJ37" s="36"/>
      <c r="AK37" s="31"/>
      <c r="AL37" s="31"/>
      <c r="AM37" s="31"/>
      <c r="AO37" s="31"/>
      <c r="AP37" s="31"/>
      <c r="AQ37" s="31"/>
      <c r="AS37" s="31"/>
      <c r="AT37" s="31"/>
      <c r="AU37" s="31"/>
      <c r="AW37" s="31"/>
      <c r="AX37" s="31"/>
      <c r="AY37" s="31"/>
      <c r="AZ37" s="31"/>
      <c r="BA37" s="31"/>
      <c r="BB37" s="31"/>
      <c r="BD37" s="31"/>
      <c r="BE37" s="31"/>
      <c r="BF37" s="31"/>
      <c r="BG37" s="31"/>
    </row>
    <row r="38" spans="2:59" ht="12.75" customHeight="1" x14ac:dyDescent="0.25">
      <c r="B38" s="2"/>
      <c r="C38" s="69" t="s">
        <v>423</v>
      </c>
      <c r="D38" s="109"/>
      <c r="E38" s="109"/>
      <c r="F38" s="77"/>
      <c r="G38" s="77"/>
      <c r="H38" s="77"/>
      <c r="I38" s="16"/>
      <c r="J38" s="265"/>
      <c r="K38" s="266"/>
      <c r="L38" s="267"/>
      <c r="M38" s="21"/>
      <c r="N38" s="79"/>
      <c r="O38" s="31"/>
      <c r="P38" s="79"/>
      <c r="S38" s="355" t="s">
        <v>355</v>
      </c>
      <c r="T38" s="356"/>
      <c r="U38" s="356"/>
      <c r="V38" s="356"/>
      <c r="W38" s="356"/>
      <c r="X38" s="356"/>
      <c r="Y38" s="235"/>
      <c r="Z38" s="236"/>
      <c r="AA38" s="236"/>
      <c r="AB38" s="236"/>
      <c r="AC38" s="237"/>
      <c r="AH38" s="9"/>
      <c r="AI38" s="9"/>
      <c r="AJ38" s="36"/>
      <c r="AK38" s="31"/>
      <c r="AL38" s="31"/>
      <c r="AM38" s="31"/>
      <c r="AO38" s="31"/>
      <c r="AP38" s="31"/>
      <c r="AQ38" s="31"/>
      <c r="AS38" s="31"/>
      <c r="AT38" s="31"/>
      <c r="AU38" s="31"/>
      <c r="AW38" s="31"/>
      <c r="AX38" s="31"/>
      <c r="AY38" s="31"/>
      <c r="AZ38" s="31"/>
      <c r="BA38" s="31"/>
      <c r="BB38" s="31"/>
      <c r="BD38" s="31"/>
      <c r="BE38" s="31"/>
      <c r="BF38" s="31"/>
      <c r="BG38" s="31"/>
    </row>
    <row r="39" spans="2:59" ht="12.75" customHeight="1" x14ac:dyDescent="0.25">
      <c r="B39" s="2"/>
      <c r="C39" s="69" t="s">
        <v>212</v>
      </c>
      <c r="D39" s="109"/>
      <c r="E39" s="109"/>
      <c r="F39" s="77"/>
      <c r="G39" s="77"/>
      <c r="H39" s="77"/>
      <c r="I39" s="16"/>
      <c r="J39" s="240"/>
      <c r="K39" s="240"/>
      <c r="L39" s="240"/>
      <c r="M39" s="240"/>
      <c r="N39" s="240"/>
      <c r="O39" s="240"/>
      <c r="P39" s="79"/>
      <c r="Q39" s="285" t="s">
        <v>136</v>
      </c>
      <c r="R39" s="285"/>
      <c r="S39" s="226"/>
      <c r="T39" s="226"/>
      <c r="U39" s="226"/>
      <c r="V39" s="226"/>
      <c r="W39" s="226"/>
      <c r="X39" s="226"/>
      <c r="Y39" s="226"/>
      <c r="Z39" s="226"/>
      <c r="AA39" s="226"/>
      <c r="AB39" s="226"/>
      <c r="AC39" s="226"/>
      <c r="AH39" s="9"/>
      <c r="AI39" s="9"/>
      <c r="AJ39" s="36"/>
      <c r="AK39" s="31"/>
      <c r="AL39" s="31"/>
      <c r="AM39" s="31"/>
      <c r="AO39" s="31"/>
      <c r="AP39" s="31"/>
      <c r="AQ39" s="31"/>
      <c r="AS39" s="31"/>
      <c r="AT39" s="31"/>
      <c r="AU39" s="31"/>
      <c r="AW39" s="31"/>
      <c r="AX39" s="31"/>
      <c r="AY39" s="31"/>
      <c r="AZ39" s="31"/>
      <c r="BA39" s="31"/>
      <c r="BB39" s="31"/>
      <c r="BD39" s="31"/>
      <c r="BE39" s="31"/>
      <c r="BF39" s="31"/>
      <c r="BG39" s="31"/>
    </row>
    <row r="40" spans="2:59" ht="5.25" customHeight="1" x14ac:dyDescent="0.25">
      <c r="B40" s="2"/>
      <c r="C40" s="3"/>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5"/>
      <c r="AI40" s="9"/>
      <c r="AJ40" s="36" t="s">
        <v>14</v>
      </c>
      <c r="AK40" s="31"/>
      <c r="AL40" s="31"/>
      <c r="AM40" s="31"/>
      <c r="AO40" s="31"/>
      <c r="AP40" s="31"/>
      <c r="AQ40" s="31"/>
      <c r="AS40" s="31"/>
      <c r="AT40" s="31"/>
      <c r="AU40" s="31"/>
      <c r="AV40" s="31"/>
      <c r="AW40" s="31"/>
      <c r="AX40" s="31"/>
      <c r="AY40" s="31"/>
      <c r="AZ40" s="31"/>
      <c r="BA40" s="31"/>
      <c r="BB40" s="31"/>
      <c r="BD40" s="31"/>
      <c r="BE40" s="31"/>
      <c r="BF40" s="31"/>
      <c r="BG40" s="31"/>
    </row>
    <row r="41" spans="2:59" ht="4.3499999999999996" customHeight="1" x14ac:dyDescent="0.25">
      <c r="B41" s="2"/>
      <c r="AI41" s="9"/>
      <c r="AJ41" s="36" t="s">
        <v>9</v>
      </c>
      <c r="AK41" s="31"/>
      <c r="AL41" s="31"/>
      <c r="AM41" s="31"/>
      <c r="AO41" s="31"/>
      <c r="AP41" s="31"/>
      <c r="AQ41" s="31"/>
      <c r="AS41" s="31"/>
      <c r="AT41" s="31"/>
      <c r="AU41" s="31"/>
      <c r="AV41" s="31"/>
      <c r="AW41" s="31"/>
      <c r="AX41" s="31"/>
      <c r="AY41" s="31"/>
      <c r="AZ41" s="31"/>
      <c r="BA41" s="31"/>
      <c r="BB41" s="31"/>
      <c r="BC41" s="31"/>
      <c r="BD41" s="31"/>
      <c r="BE41" s="31"/>
      <c r="BF41" s="31"/>
      <c r="BG41" s="31"/>
    </row>
    <row r="42" spans="2:59" x14ac:dyDescent="0.25">
      <c r="B42" s="2"/>
      <c r="C42" s="128" t="s">
        <v>42</v>
      </c>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7"/>
      <c r="AI42" s="9"/>
      <c r="AJ42" s="36" t="s">
        <v>10</v>
      </c>
      <c r="AK42" s="31"/>
      <c r="AL42" s="31"/>
      <c r="AM42" s="31"/>
      <c r="AO42" s="31"/>
      <c r="AP42" s="31"/>
      <c r="AQ42" s="31"/>
      <c r="AR42" s="31"/>
      <c r="AS42" s="31"/>
      <c r="AT42" s="31"/>
      <c r="AU42" s="31"/>
      <c r="AV42" s="31"/>
      <c r="AW42" s="31"/>
      <c r="AX42" s="31"/>
      <c r="AY42" s="31"/>
      <c r="AZ42" s="31"/>
      <c r="BA42" s="31"/>
      <c r="BB42" s="31"/>
      <c r="BC42" s="31"/>
      <c r="BD42" s="31"/>
      <c r="BE42" s="31"/>
      <c r="BF42" s="31"/>
      <c r="BG42" s="31"/>
    </row>
    <row r="43" spans="2:59" ht="2.25" customHeight="1" x14ac:dyDescent="0.25">
      <c r="B43" s="2"/>
      <c r="C43" s="64"/>
      <c r="AH43" s="9"/>
      <c r="AI43" s="9"/>
      <c r="AJ43" s="36" t="s">
        <v>11</v>
      </c>
      <c r="AK43" s="31"/>
      <c r="AL43" s="31"/>
      <c r="AM43" s="31"/>
      <c r="AN43" s="31"/>
      <c r="AO43" s="31"/>
      <c r="AP43" s="31"/>
      <c r="AQ43" s="31"/>
      <c r="AS43" s="31"/>
      <c r="AT43" s="31"/>
      <c r="AU43" s="31"/>
      <c r="AV43" s="31"/>
      <c r="AW43" s="31"/>
      <c r="AX43" s="31"/>
      <c r="AY43" s="31"/>
      <c r="AZ43" s="31"/>
      <c r="BA43" s="31"/>
      <c r="BB43" s="31"/>
      <c r="BC43" s="31"/>
      <c r="BD43" s="31"/>
      <c r="BE43" s="31"/>
      <c r="BF43" s="31"/>
      <c r="BG43" s="31"/>
    </row>
    <row r="44" spans="2:59" ht="3.75" hidden="1" customHeight="1" x14ac:dyDescent="0.25">
      <c r="B44" s="2"/>
      <c r="C44" s="353"/>
      <c r="D44" s="354"/>
      <c r="E44" s="354"/>
      <c r="F44" s="354"/>
      <c r="G44" s="354"/>
      <c r="H44" s="354"/>
      <c r="I44" s="354"/>
      <c r="J44" s="354"/>
      <c r="K44" s="354"/>
      <c r="L44" s="354"/>
      <c r="M44" s="354"/>
      <c r="N44" s="354"/>
      <c r="O44" s="354"/>
      <c r="AH44" s="9"/>
      <c r="AI44" s="9"/>
      <c r="AJ44" s="31"/>
      <c r="AK44" s="31"/>
      <c r="AL44" s="31"/>
      <c r="AM44" s="31"/>
      <c r="AN44" s="31" t="s">
        <v>105</v>
      </c>
      <c r="AO44" s="31"/>
      <c r="AP44" s="31"/>
      <c r="AQ44" s="31"/>
      <c r="AS44" s="31"/>
      <c r="AT44" s="31"/>
      <c r="AU44" s="31"/>
      <c r="AV44" s="31"/>
      <c r="AW44" s="31"/>
      <c r="AX44" s="31"/>
      <c r="AY44" s="31"/>
      <c r="AZ44" s="31"/>
      <c r="BA44" s="31"/>
      <c r="BB44" s="31"/>
      <c r="BC44" s="31"/>
      <c r="BD44" s="31"/>
      <c r="BE44" s="31"/>
      <c r="BF44" s="31"/>
      <c r="BG44" s="31"/>
    </row>
    <row r="45" spans="2:59" ht="9.75" customHeight="1" x14ac:dyDescent="0.25">
      <c r="B45" s="2"/>
      <c r="C45" s="2"/>
      <c r="D45" s="17"/>
      <c r="J45" s="93" t="s">
        <v>157</v>
      </c>
      <c r="S45" s="10"/>
      <c r="T45" s="403"/>
      <c r="U45" s="403"/>
      <c r="V45" s="403"/>
      <c r="W45" s="403"/>
      <c r="X45" s="403"/>
      <c r="Y45" s="229"/>
      <c r="Z45" s="229"/>
      <c r="AA45" s="229"/>
      <c r="AB45" s="229"/>
      <c r="AC45" s="229"/>
      <c r="AH45" s="9"/>
      <c r="AI45" s="9"/>
      <c r="AJ45" s="31"/>
      <c r="AK45" s="31"/>
      <c r="AL45" s="31"/>
      <c r="AM45" s="31"/>
      <c r="AO45" s="55"/>
      <c r="AP45" s="31"/>
      <c r="AQ45" s="31"/>
      <c r="AS45" s="31"/>
      <c r="AT45" s="31"/>
      <c r="AU45" s="31"/>
      <c r="AV45" s="31"/>
      <c r="AW45" s="31"/>
      <c r="AX45" s="31"/>
      <c r="AY45" s="31"/>
      <c r="AZ45" s="31"/>
      <c r="BA45" s="31"/>
      <c r="BB45" s="31"/>
      <c r="BC45" s="31"/>
      <c r="BD45" s="31"/>
      <c r="BE45" s="31"/>
      <c r="BF45" s="31"/>
      <c r="BG45" s="31"/>
    </row>
    <row r="46" spans="2:59" ht="13.5" customHeight="1" x14ac:dyDescent="0.25">
      <c r="B46" s="2"/>
      <c r="C46" s="57" t="s">
        <v>75</v>
      </c>
      <c r="D46" s="31"/>
      <c r="E46" s="31"/>
      <c r="F46" s="31"/>
      <c r="G46" s="31"/>
      <c r="H46" s="31"/>
      <c r="J46" s="240"/>
      <c r="K46" s="240"/>
      <c r="L46" s="240"/>
      <c r="M46" s="196" t="str">
        <f>VLOOKUP(AE8,AD133:AE135,2,FALSE)</f>
        <v>in</v>
      </c>
      <c r="N46" s="225">
        <f>IF(AE8="mm/Kg",(CONVERT(J46,"mm","in")),(CONVERT(J46,"in","mm")))</f>
        <v>0</v>
      </c>
      <c r="O46" s="225"/>
      <c r="P46" s="225"/>
      <c r="Q46" s="33" t="str">
        <f>VLOOKUP($AE$8,$AD$133:$AG$135,4,FALSE)</f>
        <v>mm</v>
      </c>
      <c r="R46" s="31"/>
      <c r="S46" s="350" t="s">
        <v>357</v>
      </c>
      <c r="T46" s="350"/>
      <c r="U46" s="350"/>
      <c r="V46" s="350"/>
      <c r="W46" s="350"/>
      <c r="X46" s="351"/>
      <c r="Y46" s="240" t="s">
        <v>407</v>
      </c>
      <c r="Z46" s="240"/>
      <c r="AA46" s="240"/>
      <c r="AB46" s="240"/>
      <c r="AC46" s="240"/>
      <c r="AH46" s="9"/>
      <c r="AI46" s="9"/>
      <c r="AJ46" s="31"/>
      <c r="AK46" s="31"/>
      <c r="AM46" s="31"/>
      <c r="AO46" s="31"/>
      <c r="AP46" s="31"/>
      <c r="AQ46" s="31"/>
      <c r="AS46" s="31"/>
      <c r="AT46" s="31"/>
      <c r="AU46" s="31"/>
      <c r="AV46" s="31"/>
      <c r="AW46" s="31"/>
      <c r="AX46" s="31"/>
      <c r="AY46" s="31"/>
      <c r="AZ46" s="31"/>
      <c r="BA46" s="31"/>
      <c r="BB46" s="31"/>
      <c r="BC46" s="31"/>
      <c r="BD46" s="31"/>
      <c r="BE46" s="31"/>
      <c r="BF46" s="31"/>
      <c r="BG46" s="31"/>
    </row>
    <row r="47" spans="2:59" ht="13.5" customHeight="1" x14ac:dyDescent="0.25">
      <c r="B47" s="2"/>
      <c r="C47" s="57" t="s">
        <v>76</v>
      </c>
      <c r="D47" s="31"/>
      <c r="E47" s="31"/>
      <c r="F47" s="31"/>
      <c r="G47" s="31"/>
      <c r="H47" s="31"/>
      <c r="J47" s="240"/>
      <c r="K47" s="240"/>
      <c r="L47" s="240"/>
      <c r="M47" s="196" t="str">
        <f>VLOOKUP(AE8,AD133:AE135,2,FALSE)</f>
        <v>in</v>
      </c>
      <c r="N47" s="225">
        <f>IF(AE8="mm/Kg",(CONVERT(J47,"mm","in")),(CONVERT(J47,"in","mm")))</f>
        <v>0</v>
      </c>
      <c r="O47" s="225"/>
      <c r="P47" s="225"/>
      <c r="Q47" s="33" t="str">
        <f>VLOOKUP($AE$8,$AD$133:$AG$135,4,FALSE)</f>
        <v>mm</v>
      </c>
      <c r="R47" s="31"/>
      <c r="S47" s="350" t="s">
        <v>356</v>
      </c>
      <c r="T47" s="350"/>
      <c r="U47" s="350"/>
      <c r="V47" s="350"/>
      <c r="W47" s="350"/>
      <c r="X47" s="351"/>
      <c r="Y47" s="240"/>
      <c r="Z47" s="240"/>
      <c r="AA47" s="240"/>
      <c r="AB47" s="240"/>
      <c r="AC47" s="240"/>
      <c r="AH47" s="9"/>
      <c r="AI47" s="9"/>
      <c r="AJ47" s="31"/>
      <c r="AK47" s="31"/>
      <c r="AM47" s="31"/>
      <c r="AO47" s="31"/>
      <c r="AP47" s="31"/>
      <c r="AQ47" s="31"/>
      <c r="AS47" s="31"/>
      <c r="AT47" s="31"/>
      <c r="AU47" s="31"/>
      <c r="AV47" s="31"/>
      <c r="AW47" s="31"/>
      <c r="AX47" s="31"/>
      <c r="AY47" s="31"/>
      <c r="AZ47" s="31"/>
      <c r="BA47" s="31"/>
      <c r="BB47" s="31"/>
      <c r="BC47" s="31"/>
      <c r="BD47" s="31"/>
      <c r="BE47" s="31"/>
      <c r="BF47" s="31"/>
      <c r="BG47" s="31"/>
    </row>
    <row r="48" spans="2:59" ht="13.5" customHeight="1" x14ac:dyDescent="0.25">
      <c r="B48" s="2"/>
      <c r="C48" s="69" t="s">
        <v>77</v>
      </c>
      <c r="D48" s="31"/>
      <c r="E48" s="31"/>
      <c r="F48" s="31"/>
      <c r="G48" s="31"/>
      <c r="H48" s="31"/>
      <c r="J48" s="240"/>
      <c r="K48" s="240"/>
      <c r="L48" s="240"/>
      <c r="M48" s="196" t="str">
        <f>VLOOKUP(AE8,AD133:AE135,2,FALSE)</f>
        <v>in</v>
      </c>
      <c r="N48" s="225">
        <f>IF(AE8="mm/Kg",(CONVERT(J48,"mm","in")),(CONVERT(J48,"in","mm")))</f>
        <v>0</v>
      </c>
      <c r="O48" s="225"/>
      <c r="P48" s="225"/>
      <c r="Q48" s="102" t="str">
        <f>VLOOKUP($AE$8,$AD$133:$AG$135,4,FALSE)</f>
        <v>mm</v>
      </c>
      <c r="R48" s="10"/>
      <c r="S48" s="31"/>
      <c r="T48" s="234" t="s">
        <v>138</v>
      </c>
      <c r="U48" s="234"/>
      <c r="V48" s="234"/>
      <c r="W48" s="234"/>
      <c r="X48" s="407"/>
      <c r="Y48" s="235"/>
      <c r="Z48" s="236"/>
      <c r="AA48" s="236"/>
      <c r="AB48" s="236"/>
      <c r="AC48" s="237"/>
      <c r="AD48" s="18"/>
      <c r="AH48" s="9"/>
      <c r="AI48" s="9"/>
      <c r="AJ48" s="31"/>
      <c r="AK48" s="31"/>
      <c r="AM48" s="31"/>
      <c r="AO48" s="31"/>
      <c r="AP48" s="31"/>
      <c r="AQ48" s="31"/>
      <c r="AS48" s="31"/>
      <c r="AT48" s="31"/>
      <c r="AU48" s="31"/>
      <c r="AV48" s="31"/>
      <c r="AW48" s="31"/>
      <c r="AX48" s="31"/>
      <c r="AY48" s="31"/>
      <c r="AZ48" s="31"/>
      <c r="BA48" s="31"/>
      <c r="BB48" s="31"/>
      <c r="BC48" s="31"/>
      <c r="BD48" s="31"/>
      <c r="BE48" s="31"/>
      <c r="BF48" s="31"/>
      <c r="BG48" s="31"/>
    </row>
    <row r="49" spans="2:59" ht="13.5" customHeight="1" x14ac:dyDescent="0.25">
      <c r="B49" s="2"/>
      <c r="C49" s="57" t="s">
        <v>409</v>
      </c>
      <c r="D49" s="31"/>
      <c r="E49" s="31"/>
      <c r="F49" s="31"/>
      <c r="G49" s="31"/>
      <c r="H49" s="31"/>
      <c r="J49" s="352"/>
      <c r="K49" s="352"/>
      <c r="L49" s="352"/>
      <c r="M49" s="55"/>
      <c r="N49" s="34"/>
      <c r="O49" s="34"/>
      <c r="P49" s="34"/>
      <c r="R49" s="10"/>
      <c r="S49" s="10"/>
      <c r="T49" s="10" t="s">
        <v>188</v>
      </c>
      <c r="U49" s="10"/>
      <c r="V49" s="10"/>
      <c r="W49" s="10"/>
      <c r="X49" s="10"/>
      <c r="Y49" s="235"/>
      <c r="Z49" s="236"/>
      <c r="AA49" s="236"/>
      <c r="AB49" s="236"/>
      <c r="AC49" s="237"/>
      <c r="AH49" s="9"/>
      <c r="AI49" s="9"/>
      <c r="AJ49" s="31"/>
      <c r="AK49" s="31"/>
      <c r="AM49" s="31"/>
      <c r="AO49" s="31"/>
      <c r="AP49" s="31"/>
      <c r="AQ49" s="31"/>
      <c r="AR49" s="31"/>
      <c r="AS49" s="31"/>
      <c r="AT49" s="31"/>
      <c r="AU49" s="31"/>
      <c r="AV49" s="31"/>
      <c r="AW49" s="31"/>
      <c r="AX49" s="31"/>
      <c r="AZ49" s="31"/>
      <c r="BA49" s="31"/>
      <c r="BB49" s="31"/>
      <c r="BC49" s="31"/>
      <c r="BD49" s="31"/>
      <c r="BE49" s="31"/>
      <c r="BF49" s="31"/>
      <c r="BG49" s="31"/>
    </row>
    <row r="50" spans="2:59" ht="13.5" customHeight="1" x14ac:dyDescent="0.25">
      <c r="B50" s="2"/>
      <c r="C50" s="57" t="s">
        <v>408</v>
      </c>
      <c r="D50" s="31"/>
      <c r="E50" s="31"/>
      <c r="F50" s="31"/>
      <c r="G50" s="31"/>
      <c r="H50" s="31"/>
      <c r="J50" s="240"/>
      <c r="K50" s="240"/>
      <c r="L50" s="240"/>
      <c r="M50" s="196" t="str">
        <f>VLOOKUP(AE8,AD133:AH135,3,FALSE)</f>
        <v>lbs</v>
      </c>
      <c r="N50" s="225">
        <f>IF(AE8="mm/Kg",(CONVERT(J50,"kg","lbm")),(CONVERT(J50,"lbm","kg")))</f>
        <v>0</v>
      </c>
      <c r="O50" s="225"/>
      <c r="P50" s="225"/>
      <c r="Q50" s="102" t="str">
        <f>VLOOKUP(AE8,AD133:AH135,5,FALSE)</f>
        <v>kg</v>
      </c>
      <c r="R50" s="102"/>
      <c r="S50" s="10"/>
      <c r="T50" s="10" t="s">
        <v>149</v>
      </c>
      <c r="U50" s="10"/>
      <c r="V50" s="10"/>
      <c r="W50" s="10"/>
      <c r="X50" s="174"/>
      <c r="Y50" s="404"/>
      <c r="Z50" s="405"/>
      <c r="AA50" s="405"/>
      <c r="AB50" s="405"/>
      <c r="AC50" s="406"/>
      <c r="AH50" s="9"/>
      <c r="AI50" s="9"/>
      <c r="AJ50" s="31"/>
      <c r="AK50" s="31"/>
      <c r="AM50" s="31"/>
      <c r="AO50" s="31"/>
      <c r="AP50" s="31"/>
      <c r="AQ50" s="31"/>
      <c r="AS50" s="31"/>
      <c r="AT50" s="31"/>
      <c r="AU50" s="31"/>
      <c r="AV50" s="31"/>
      <c r="AW50" s="31"/>
      <c r="AX50" s="31"/>
      <c r="AZ50" s="31"/>
      <c r="BA50" s="31"/>
      <c r="BB50" s="31"/>
      <c r="BC50" s="31"/>
      <c r="BD50" s="31"/>
      <c r="BE50" s="31"/>
      <c r="BF50" s="31"/>
      <c r="BG50" s="31"/>
    </row>
    <row r="51" spans="2:59" ht="4.5" customHeight="1" x14ac:dyDescent="0.25">
      <c r="B51" s="2"/>
      <c r="C51" s="57"/>
      <c r="D51" s="31"/>
      <c r="E51" s="31"/>
      <c r="F51" s="31"/>
      <c r="G51" s="31"/>
      <c r="H51" s="31"/>
      <c r="J51" s="238"/>
      <c r="K51" s="238"/>
      <c r="L51" s="238"/>
      <c r="M51" s="55"/>
      <c r="N51" s="225"/>
      <c r="O51" s="225"/>
      <c r="P51" s="225"/>
      <c r="Q51" s="33"/>
      <c r="S51" s="10"/>
      <c r="W51" s="44"/>
      <c r="AH51" s="9"/>
      <c r="AI51" s="9"/>
      <c r="AJ51" s="31"/>
      <c r="AK51" s="31"/>
      <c r="AM51" s="31"/>
      <c r="AO51" s="31"/>
      <c r="AP51" s="31"/>
      <c r="AQ51" s="31"/>
      <c r="AS51" s="31"/>
      <c r="AT51" s="31"/>
      <c r="AU51" s="31"/>
      <c r="AV51" s="31"/>
      <c r="AW51" s="31"/>
      <c r="AX51" s="31"/>
      <c r="AZ51" s="31"/>
      <c r="BA51" s="31"/>
      <c r="BB51" s="31"/>
      <c r="BC51" s="31"/>
      <c r="BD51" s="31"/>
      <c r="BE51" s="31"/>
      <c r="BF51" s="31"/>
      <c r="BG51" s="31"/>
    </row>
    <row r="52" spans="2:59" ht="11.25" customHeight="1" x14ac:dyDescent="0.25">
      <c r="B52" s="2"/>
      <c r="C52" s="57"/>
      <c r="D52" s="31"/>
      <c r="E52" s="233" t="s">
        <v>162</v>
      </c>
      <c r="F52" s="233"/>
      <c r="G52" s="233"/>
      <c r="H52" s="233"/>
      <c r="I52" s="233"/>
      <c r="J52" s="233"/>
      <c r="K52" s="233"/>
      <c r="L52" s="373" t="s">
        <v>119</v>
      </c>
      <c r="M52" s="373"/>
      <c r="N52" s="373"/>
      <c r="O52" s="373"/>
      <c r="P52" s="373"/>
      <c r="Q52" s="373"/>
      <c r="R52" s="373"/>
      <c r="S52" s="373"/>
      <c r="T52" s="373"/>
      <c r="U52" s="373"/>
      <c r="V52" s="373"/>
      <c r="W52" s="234" t="s">
        <v>160</v>
      </c>
      <c r="X52" s="234"/>
      <c r="Y52" s="233" t="s">
        <v>161</v>
      </c>
      <c r="Z52" s="233"/>
      <c r="AA52" s="234"/>
      <c r="AB52" s="31"/>
      <c r="AC52" s="31"/>
      <c r="AH52" s="9"/>
      <c r="AI52" s="9"/>
      <c r="AJ52" s="31"/>
      <c r="AK52" s="31"/>
      <c r="AM52" s="31"/>
      <c r="AO52" s="31"/>
      <c r="AP52" s="31"/>
      <c r="AQ52" s="31"/>
      <c r="AS52" s="31"/>
      <c r="AT52" s="31"/>
      <c r="AU52" s="31"/>
      <c r="AV52" s="31"/>
      <c r="AW52" s="31"/>
      <c r="AX52" s="31"/>
      <c r="AZ52" s="31"/>
      <c r="BA52" s="31"/>
      <c r="BB52" s="31"/>
      <c r="BC52" s="31"/>
      <c r="BD52" s="31"/>
      <c r="BE52" s="31"/>
      <c r="BF52" s="31"/>
      <c r="BG52" s="31"/>
    </row>
    <row r="53" spans="2:59" ht="12.75" customHeight="1" x14ac:dyDescent="0.25">
      <c r="B53" s="2"/>
      <c r="C53" s="96" t="s">
        <v>163</v>
      </c>
      <c r="D53" s="196">
        <v>1</v>
      </c>
      <c r="E53" s="254"/>
      <c r="F53" s="254"/>
      <c r="G53" s="254"/>
      <c r="H53" s="254"/>
      <c r="I53" s="254"/>
      <c r="J53" s="254"/>
      <c r="K53" s="254"/>
      <c r="L53" s="230"/>
      <c r="M53" s="231"/>
      <c r="N53" s="231"/>
      <c r="O53" s="231"/>
      <c r="P53" s="231"/>
      <c r="Q53" s="231"/>
      <c r="R53" s="231"/>
      <c r="S53" s="231"/>
      <c r="T53" s="231"/>
      <c r="U53" s="231"/>
      <c r="V53" s="232"/>
      <c r="W53" s="240"/>
      <c r="X53" s="240"/>
      <c r="Y53" s="239"/>
      <c r="Z53" s="239"/>
      <c r="AA53" s="198" t="str">
        <f>VLOOKUP(AE8,AD133:AH135,3,FALSE)</f>
        <v>lbs</v>
      </c>
      <c r="AB53" s="224">
        <f>IF($AE$8="mm/Kg",(CONVERT(Y53,"kg","lbm")),(CONVERT(Y53,"lbm","kg")))</f>
        <v>0</v>
      </c>
      <c r="AC53" s="224"/>
      <c r="AD53" s="47" t="str">
        <f>VLOOKUP(AE8,AD133:AH135,5,FALSE)</f>
        <v>kg</v>
      </c>
      <c r="AE53" s="45"/>
      <c r="AH53" s="9"/>
      <c r="AI53" s="9"/>
      <c r="AJ53" s="31"/>
      <c r="AK53" s="31"/>
      <c r="AM53" s="31"/>
      <c r="AO53" s="31"/>
      <c r="AP53" s="31"/>
      <c r="AQ53" s="31"/>
      <c r="AS53" s="31"/>
      <c r="AT53" s="31"/>
      <c r="AU53" s="31"/>
      <c r="AV53" s="31"/>
      <c r="AW53" s="31"/>
      <c r="AX53" s="31"/>
      <c r="AY53" s="31"/>
      <c r="AZ53" s="31"/>
      <c r="BA53" s="31"/>
      <c r="BB53" s="31"/>
      <c r="BC53" s="31"/>
      <c r="BD53" s="31"/>
      <c r="BE53" s="31"/>
      <c r="BF53" s="31"/>
      <c r="BG53" s="31"/>
    </row>
    <row r="54" spans="2:59" ht="12.75" customHeight="1" x14ac:dyDescent="0.25">
      <c r="B54" s="2"/>
      <c r="C54" s="96" t="s">
        <v>163</v>
      </c>
      <c r="D54" s="196">
        <v>2</v>
      </c>
      <c r="E54" s="254"/>
      <c r="F54" s="254"/>
      <c r="G54" s="254"/>
      <c r="H54" s="254"/>
      <c r="I54" s="254"/>
      <c r="J54" s="254"/>
      <c r="K54" s="254"/>
      <c r="L54" s="230"/>
      <c r="M54" s="231"/>
      <c r="N54" s="231"/>
      <c r="O54" s="231"/>
      <c r="P54" s="231"/>
      <c r="Q54" s="231"/>
      <c r="R54" s="231"/>
      <c r="S54" s="231"/>
      <c r="T54" s="231"/>
      <c r="U54" s="231"/>
      <c r="V54" s="232"/>
      <c r="W54" s="240"/>
      <c r="X54" s="240"/>
      <c r="Y54" s="239"/>
      <c r="Z54" s="239"/>
      <c r="AA54" s="198" t="str">
        <f>VLOOKUP(AE8,AD133:AH135,3,FALSE)</f>
        <v>lbs</v>
      </c>
      <c r="AB54" s="224">
        <f>IF($AE$8="mm/Kg",(CONVERT(Y54,"kg","lbm")),(CONVERT(Y54,"lbm","kg")))</f>
        <v>0</v>
      </c>
      <c r="AC54" s="224"/>
      <c r="AD54" s="48" t="str">
        <f>VLOOKUP(AE8,AD133:AH135,5,FALSE)</f>
        <v>kg</v>
      </c>
      <c r="AE54" s="46"/>
      <c r="AH54" s="9"/>
      <c r="AI54" s="9"/>
      <c r="AJ54" s="31"/>
      <c r="AK54" s="31"/>
      <c r="AM54" s="31"/>
      <c r="AO54" s="31"/>
      <c r="AP54" s="31"/>
      <c r="AQ54" s="31"/>
      <c r="AS54" s="31"/>
      <c r="AT54" s="31"/>
      <c r="AU54" s="31"/>
      <c r="AV54" s="31"/>
      <c r="AW54" s="31"/>
      <c r="AX54" s="31"/>
      <c r="AY54" s="31"/>
      <c r="AZ54" s="31"/>
      <c r="BA54" s="31"/>
      <c r="BB54" s="31"/>
      <c r="BC54" s="31"/>
      <c r="BD54" s="31"/>
      <c r="BE54" s="31"/>
      <c r="BF54" s="31"/>
      <c r="BG54" s="31"/>
    </row>
    <row r="55" spans="2:59" ht="12.75" customHeight="1" x14ac:dyDescent="0.25">
      <c r="B55" s="2"/>
      <c r="C55" s="96" t="s">
        <v>163</v>
      </c>
      <c r="D55" s="196">
        <v>3</v>
      </c>
      <c r="E55" s="254"/>
      <c r="F55" s="254"/>
      <c r="G55" s="254"/>
      <c r="H55" s="254"/>
      <c r="I55" s="254"/>
      <c r="J55" s="254"/>
      <c r="K55" s="254"/>
      <c r="L55" s="230"/>
      <c r="M55" s="231"/>
      <c r="N55" s="231"/>
      <c r="O55" s="231"/>
      <c r="P55" s="231"/>
      <c r="Q55" s="231"/>
      <c r="R55" s="231"/>
      <c r="S55" s="231"/>
      <c r="T55" s="231"/>
      <c r="U55" s="231"/>
      <c r="V55" s="232"/>
      <c r="W55" s="240"/>
      <c r="X55" s="240"/>
      <c r="Y55" s="239"/>
      <c r="Z55" s="239"/>
      <c r="AA55" s="198" t="str">
        <f>VLOOKUP(AE8,AD133:AH135,3,FALSE)</f>
        <v>lbs</v>
      </c>
      <c r="AB55" s="224">
        <f>IF($AE$8="mm/Kg",(CONVERT(Y55,"kg","lbm")),(CONVERT(Y55,"lbm","kg")))</f>
        <v>0</v>
      </c>
      <c r="AC55" s="224"/>
      <c r="AD55" s="48" t="str">
        <f>VLOOKUP(AE8,AD133:AH135,5,FALSE)</f>
        <v>kg</v>
      </c>
      <c r="AE55" s="46"/>
      <c r="AH55" s="9"/>
      <c r="AI55" s="9"/>
      <c r="AJ55" s="31"/>
      <c r="AK55" s="31"/>
      <c r="AM55" s="31"/>
      <c r="AO55" s="31"/>
      <c r="AP55" s="31"/>
      <c r="AQ55" s="31"/>
      <c r="AR55" s="31"/>
      <c r="AS55" s="31"/>
      <c r="AT55" s="31"/>
      <c r="AU55" s="31"/>
      <c r="AV55" s="31"/>
      <c r="AW55" s="31"/>
      <c r="AX55" s="31"/>
      <c r="AY55" s="31"/>
      <c r="AZ55" s="31"/>
      <c r="BA55" s="31"/>
      <c r="BB55" s="31"/>
      <c r="BC55" s="31"/>
      <c r="BD55" s="31"/>
      <c r="BE55" s="31"/>
      <c r="BF55" s="31"/>
      <c r="BG55" s="31"/>
    </row>
    <row r="56" spans="2:59" ht="9" customHeight="1" x14ac:dyDescent="0.25">
      <c r="B56" s="2"/>
      <c r="C56" s="57"/>
      <c r="D56" s="31"/>
      <c r="E56" s="31"/>
      <c r="F56" s="31"/>
      <c r="G56" s="31"/>
      <c r="H56" s="31"/>
      <c r="I56" s="88"/>
      <c r="J56" s="88"/>
      <c r="K56" s="88"/>
      <c r="L56" s="89"/>
      <c r="M56" s="88"/>
      <c r="O56" s="10"/>
      <c r="P56" s="10"/>
      <c r="Q56" s="10"/>
      <c r="R56" s="10"/>
      <c r="S56" s="84"/>
      <c r="T56" s="84"/>
      <c r="U56" s="84"/>
      <c r="V56" s="84"/>
      <c r="W56" s="84"/>
      <c r="X56" s="10"/>
      <c r="Y56" s="90"/>
      <c r="Z56" s="90"/>
      <c r="AA56" s="54"/>
      <c r="AB56" s="76"/>
      <c r="AC56" s="76"/>
      <c r="AD56" s="48"/>
      <c r="AE56" s="46"/>
      <c r="AH56" s="9"/>
      <c r="AI56" s="9"/>
      <c r="AJ56" s="31"/>
      <c r="AK56" s="31"/>
      <c r="AM56" s="31"/>
      <c r="AO56" s="31"/>
      <c r="AP56" s="31"/>
      <c r="AQ56" s="31"/>
      <c r="AR56" s="31"/>
      <c r="AS56" s="31"/>
      <c r="AT56" s="31"/>
      <c r="AU56" s="31"/>
      <c r="AV56" s="31"/>
      <c r="AW56" s="31"/>
      <c r="AX56" s="31"/>
      <c r="AY56" s="31"/>
      <c r="AZ56" s="31"/>
      <c r="BA56" s="31"/>
      <c r="BB56" s="31"/>
      <c r="BC56" s="31"/>
      <c r="BD56" s="31"/>
      <c r="BE56" s="31"/>
      <c r="BF56" s="31"/>
      <c r="BG56" s="31"/>
    </row>
    <row r="57" spans="2:59" ht="12.75" customHeight="1" x14ac:dyDescent="0.25">
      <c r="B57" s="2"/>
      <c r="C57" s="57" t="s">
        <v>399</v>
      </c>
      <c r="D57" s="83"/>
      <c r="E57" s="83"/>
      <c r="F57" s="83"/>
      <c r="G57" s="83"/>
      <c r="H57" s="83"/>
      <c r="I57" s="284">
        <f>(J35*J49)+J50+(Y53*W53)+(Y54*W54)+(Y55*W55)</f>
        <v>0</v>
      </c>
      <c r="J57" s="284"/>
      <c r="K57" s="284"/>
      <c r="L57" s="196" t="str">
        <f>VLOOKUP(AE8,AD133:AH135,3,FALSE)</f>
        <v>lbs</v>
      </c>
      <c r="M57" s="283">
        <f>IF($AE$8="mm/Kg",(CONVERT(I57,"kg","lbm")),(CONVERT(I57,"lbm","kg")))</f>
        <v>0</v>
      </c>
      <c r="N57" s="225"/>
      <c r="O57" s="225"/>
      <c r="P57" s="33" t="str">
        <f>VLOOKUP(AE8,AD133:AH135,5,FALSE)</f>
        <v>kg</v>
      </c>
      <c r="Q57" s="104" t="s">
        <v>397</v>
      </c>
      <c r="R57" s="83"/>
      <c r="S57" s="83"/>
      <c r="T57" s="83"/>
      <c r="U57" s="83"/>
      <c r="V57" s="83"/>
      <c r="W57" s="83"/>
      <c r="X57" s="83"/>
      <c r="Y57" s="83"/>
      <c r="Z57" s="83"/>
      <c r="AA57" s="83"/>
      <c r="AB57" s="83"/>
      <c r="AC57" s="83"/>
      <c r="AD57" s="83"/>
      <c r="AH57" s="9"/>
      <c r="AI57" s="9"/>
      <c r="AJ57" s="31"/>
      <c r="AK57" s="31"/>
      <c r="AM57" s="31"/>
      <c r="AO57" s="31"/>
      <c r="AP57" s="31"/>
      <c r="AQ57" s="31"/>
      <c r="AR57" s="31"/>
      <c r="AS57" s="31"/>
      <c r="AT57" s="31"/>
      <c r="AU57" s="31"/>
      <c r="AV57" s="31"/>
      <c r="AW57" s="31"/>
      <c r="AX57" s="31"/>
      <c r="AY57" s="31"/>
      <c r="AZ57" s="31"/>
      <c r="BA57" s="31"/>
      <c r="BB57" s="31"/>
      <c r="BC57" s="31"/>
      <c r="BD57" s="31"/>
      <c r="BE57" s="31"/>
      <c r="BF57" s="31"/>
      <c r="BG57" s="31"/>
    </row>
    <row r="58" spans="2:59" ht="5.25" customHeight="1" x14ac:dyDescent="0.25">
      <c r="B58" s="2"/>
      <c r="C58" s="70"/>
      <c r="D58" s="71"/>
      <c r="E58" s="71"/>
      <c r="F58" s="71"/>
      <c r="G58" s="71"/>
      <c r="H58" s="71"/>
      <c r="I58" s="95"/>
      <c r="J58" s="95"/>
      <c r="K58" s="95"/>
      <c r="L58" s="82"/>
      <c r="M58" s="75"/>
      <c r="N58" s="75"/>
      <c r="O58" s="75"/>
      <c r="P58" s="72"/>
      <c r="Q58" s="73"/>
      <c r="R58" s="74"/>
      <c r="S58" s="74"/>
      <c r="T58" s="74"/>
      <c r="U58" s="74"/>
      <c r="V58" s="74"/>
      <c r="W58" s="74"/>
      <c r="X58" s="74"/>
      <c r="Y58" s="74"/>
      <c r="Z58" s="74"/>
      <c r="AA58" s="74"/>
      <c r="AB58" s="74"/>
      <c r="AC58" s="74"/>
      <c r="AD58" s="71"/>
      <c r="AE58" s="4"/>
      <c r="AF58" s="4"/>
      <c r="AG58" s="4"/>
      <c r="AH58" s="5"/>
      <c r="AI58" s="9"/>
      <c r="AJ58" s="31"/>
      <c r="AK58" s="31"/>
      <c r="AM58" s="31"/>
      <c r="AO58" s="31"/>
      <c r="AP58" s="31"/>
      <c r="AQ58" s="31"/>
      <c r="AR58" s="31"/>
      <c r="AS58" s="31"/>
      <c r="AT58" s="31"/>
      <c r="AU58" s="31"/>
      <c r="AV58" s="31"/>
      <c r="AW58" s="31"/>
      <c r="AX58" s="31"/>
      <c r="AY58" s="31"/>
      <c r="AZ58" s="31"/>
      <c r="BA58" s="31"/>
      <c r="BB58" s="31"/>
      <c r="BC58" s="31"/>
      <c r="BD58" s="31"/>
      <c r="BE58" s="31"/>
      <c r="BF58" s="31"/>
      <c r="BG58" s="31"/>
    </row>
    <row r="59" spans="2:59" ht="14.1" customHeight="1" x14ac:dyDescent="0.25">
      <c r="B59" s="2"/>
      <c r="C59" s="347" t="s">
        <v>206</v>
      </c>
      <c r="D59" s="348"/>
      <c r="E59" s="348"/>
      <c r="F59" s="348"/>
      <c r="G59" s="348"/>
      <c r="H59" s="348"/>
      <c r="I59" s="348"/>
      <c r="J59" s="348"/>
      <c r="K59" s="348"/>
      <c r="L59" s="348"/>
      <c r="M59" s="348"/>
      <c r="N59" s="348"/>
      <c r="O59" s="348"/>
      <c r="P59" s="348"/>
      <c r="Q59" s="348"/>
      <c r="R59" s="348"/>
      <c r="S59" s="348"/>
      <c r="T59" s="348"/>
      <c r="U59" s="348"/>
      <c r="V59" s="348"/>
      <c r="W59" s="348"/>
      <c r="X59" s="348"/>
      <c r="Y59" s="348"/>
      <c r="Z59" s="348"/>
      <c r="AA59" s="348"/>
      <c r="AB59" s="348"/>
      <c r="AC59" s="348"/>
      <c r="AD59" s="348"/>
      <c r="AE59" s="348"/>
      <c r="AF59" s="348"/>
      <c r="AG59" s="348"/>
      <c r="AH59" s="349"/>
      <c r="AI59" s="9"/>
      <c r="AJ59" s="31"/>
      <c r="AK59" s="31"/>
      <c r="AL59" s="31"/>
      <c r="AM59" s="31"/>
      <c r="AO59" s="31"/>
      <c r="AP59" s="31"/>
      <c r="AQ59" s="31"/>
      <c r="AR59" s="31"/>
      <c r="AS59" s="31"/>
      <c r="AT59" s="31"/>
      <c r="AU59" s="31"/>
      <c r="AV59" s="31"/>
      <c r="AW59" s="31"/>
      <c r="AX59" s="31"/>
      <c r="AY59" s="31"/>
      <c r="AZ59" s="31"/>
      <c r="BA59" s="31"/>
      <c r="BB59" s="31"/>
      <c r="BC59" s="31"/>
      <c r="BD59" s="31"/>
      <c r="BE59" s="31"/>
      <c r="BF59" s="31"/>
      <c r="BG59" s="31"/>
    </row>
    <row r="60" spans="2:59" ht="31.5" customHeight="1" x14ac:dyDescent="0.25">
      <c r="B60" s="2"/>
      <c r="C60" s="277"/>
      <c r="D60" s="278"/>
      <c r="E60" s="278"/>
      <c r="F60" s="278"/>
      <c r="G60" s="278"/>
      <c r="H60" s="278"/>
      <c r="I60" s="278"/>
      <c r="J60" s="278"/>
      <c r="K60" s="278"/>
      <c r="L60" s="278"/>
      <c r="M60" s="278"/>
      <c r="N60" s="278"/>
      <c r="O60" s="278"/>
      <c r="P60" s="278"/>
      <c r="Q60" s="278"/>
      <c r="R60" s="278"/>
      <c r="S60" s="278"/>
      <c r="T60" s="278"/>
      <c r="U60" s="278"/>
      <c r="V60" s="278"/>
      <c r="W60" s="278"/>
      <c r="X60" s="278"/>
      <c r="Y60" s="278"/>
      <c r="Z60" s="278"/>
      <c r="AA60" s="278"/>
      <c r="AB60" s="278"/>
      <c r="AC60" s="278"/>
      <c r="AD60" s="278"/>
      <c r="AE60" s="278"/>
      <c r="AF60" s="278"/>
      <c r="AG60" s="278"/>
      <c r="AH60" s="279"/>
      <c r="AI60" s="9"/>
      <c r="AJ60" s="31"/>
      <c r="AK60" s="31"/>
      <c r="AL60" s="31"/>
      <c r="AM60" s="31"/>
      <c r="AO60" s="31"/>
      <c r="AP60" s="31"/>
      <c r="AQ60" s="31"/>
      <c r="AR60" s="31"/>
      <c r="AS60" s="31"/>
      <c r="AT60" s="31"/>
      <c r="AU60" s="31"/>
      <c r="AV60" s="31"/>
      <c r="AW60" s="31"/>
      <c r="AX60" s="31"/>
      <c r="AY60" s="31"/>
      <c r="AZ60" s="31"/>
      <c r="BA60" s="31"/>
      <c r="BB60" s="31"/>
      <c r="BC60" s="31"/>
      <c r="BD60" s="31"/>
      <c r="BE60" s="31"/>
      <c r="BF60" s="31"/>
      <c r="BG60" s="31"/>
    </row>
    <row r="61" spans="2:59" ht="6" customHeight="1" x14ac:dyDescent="0.25">
      <c r="B61" s="2"/>
      <c r="C61" s="280"/>
      <c r="D61" s="281"/>
      <c r="E61" s="281"/>
      <c r="F61" s="281"/>
      <c r="G61" s="281"/>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2"/>
      <c r="AI61" s="9"/>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row>
    <row r="62" spans="2:59" ht="4.3499999999999996" customHeight="1" x14ac:dyDescent="0.25">
      <c r="B62" s="2"/>
      <c r="AI62" s="9"/>
      <c r="AJ62" s="31"/>
      <c r="AK62" s="31"/>
      <c r="AL62" s="31"/>
      <c r="AM62" s="31"/>
      <c r="AN62" s="31" t="s">
        <v>61</v>
      </c>
      <c r="AO62" s="31"/>
      <c r="AP62" s="31"/>
      <c r="AQ62" s="31"/>
      <c r="AR62" s="31"/>
      <c r="AS62" s="31"/>
      <c r="AT62" s="31"/>
      <c r="AU62" s="31"/>
      <c r="AV62" s="31"/>
      <c r="AW62" s="31"/>
      <c r="AX62" s="31"/>
      <c r="AY62" s="31"/>
      <c r="AZ62" s="31"/>
      <c r="BA62" s="31"/>
      <c r="BB62" s="31"/>
      <c r="BC62" s="31"/>
      <c r="BD62" s="31"/>
      <c r="BE62" s="31"/>
      <c r="BF62" s="31"/>
      <c r="BG62" s="31"/>
    </row>
    <row r="63" spans="2:59" ht="13.5" customHeight="1" x14ac:dyDescent="0.25">
      <c r="B63" s="2"/>
      <c r="C63" s="128" t="s">
        <v>402</v>
      </c>
      <c r="D63" s="6"/>
      <c r="E63" s="6"/>
      <c r="F63" s="6"/>
      <c r="G63" s="6"/>
      <c r="H63" s="6"/>
      <c r="I63" s="6"/>
      <c r="J63" s="6"/>
      <c r="K63" s="6"/>
      <c r="L63" s="6"/>
      <c r="M63" s="6"/>
      <c r="N63" s="6"/>
      <c r="O63" s="6"/>
      <c r="P63" s="6"/>
      <c r="Q63" s="6"/>
      <c r="R63" s="206" t="s">
        <v>405</v>
      </c>
      <c r="S63" s="400">
        <f>J65</f>
        <v>0</v>
      </c>
      <c r="T63" s="400"/>
      <c r="U63" s="205" t="s">
        <v>406</v>
      </c>
      <c r="V63" s="400">
        <f>J66</f>
        <v>0</v>
      </c>
      <c r="W63" s="400"/>
      <c r="X63" s="205" t="s">
        <v>406</v>
      </c>
      <c r="Y63" s="400">
        <f>J69</f>
        <v>4.5</v>
      </c>
      <c r="Z63" s="400"/>
      <c r="AA63" s="401"/>
      <c r="AB63" s="401"/>
      <c r="AC63" s="6"/>
      <c r="AD63" s="22"/>
      <c r="AE63" s="6"/>
      <c r="AF63" s="6"/>
      <c r="AG63" s="6"/>
      <c r="AH63" s="7"/>
      <c r="AI63" s="9"/>
      <c r="AJ63" s="31"/>
      <c r="AK63" s="31"/>
      <c r="AM63" s="21"/>
      <c r="AN63" s="31"/>
      <c r="AO63" s="31"/>
      <c r="AP63" s="31"/>
      <c r="AQ63" s="31"/>
      <c r="AR63" s="31"/>
      <c r="AS63" s="20"/>
      <c r="AT63" s="398"/>
      <c r="AU63" s="398"/>
      <c r="AV63" s="398"/>
      <c r="AW63" s="204"/>
      <c r="AX63" s="255"/>
      <c r="AY63" s="255"/>
      <c r="AZ63" s="255"/>
      <c r="BA63" s="32"/>
      <c r="BB63" s="20"/>
      <c r="BC63" s="31"/>
      <c r="BD63" s="31"/>
      <c r="BE63" s="31"/>
      <c r="BF63" s="31"/>
      <c r="BG63" s="31"/>
    </row>
    <row r="64" spans="2:59" ht="6.6" customHeight="1" x14ac:dyDescent="0.25">
      <c r="B64" s="2"/>
      <c r="C64" s="2"/>
      <c r="AD64" s="2"/>
      <c r="AH64" s="9"/>
      <c r="AI64" s="9"/>
      <c r="AJ64" s="31"/>
      <c r="AK64" s="31"/>
      <c r="AM64" s="31"/>
      <c r="AP64" s="31"/>
      <c r="AQ64" s="31"/>
      <c r="AR64" s="31"/>
      <c r="AS64" s="31"/>
      <c r="AT64" s="31"/>
      <c r="AU64" s="31"/>
      <c r="AV64" s="31"/>
      <c r="AW64" s="31"/>
      <c r="AX64" s="31"/>
      <c r="AY64" s="31"/>
      <c r="AZ64" s="31"/>
      <c r="BA64" s="31"/>
      <c r="BB64" s="31"/>
      <c r="BC64" s="31"/>
      <c r="BD64" s="31"/>
      <c r="BE64" s="31"/>
      <c r="BF64" s="31"/>
      <c r="BG64" s="31"/>
    </row>
    <row r="65" spans="2:59" ht="13.5" customHeight="1" x14ac:dyDescent="0.25">
      <c r="B65" s="2"/>
      <c r="C65" s="99" t="s">
        <v>403</v>
      </c>
      <c r="D65" s="31"/>
      <c r="E65" s="31"/>
      <c r="F65" s="31"/>
      <c r="G65" s="31"/>
      <c r="H65" s="31"/>
      <c r="I65" s="20"/>
      <c r="J65" s="240"/>
      <c r="K65" s="240"/>
      <c r="L65" s="240"/>
      <c r="M65" s="199" t="str">
        <f t="shared" ref="M65:M67" si="0">VLOOKUP($AE$8,$AD$133:$AE$135,2,FALSE)</f>
        <v>in</v>
      </c>
      <c r="N65" s="357">
        <f>IF($AE$8="mm/Kg",(CONVERT(J65,"mm","in")),(CONVERT(J65,"in","mm")))</f>
        <v>0</v>
      </c>
      <c r="O65" s="357"/>
      <c r="P65" s="357"/>
      <c r="Q65" s="33" t="str">
        <f>VLOOKUP($AE$8,$AD$133:$AG$135,4,FALSE)</f>
        <v>mm</v>
      </c>
      <c r="S65" s="20"/>
      <c r="T65" s="31" t="s">
        <v>79</v>
      </c>
      <c r="U65" s="20"/>
      <c r="V65" s="20"/>
      <c r="W65" s="20"/>
      <c r="X65" s="20"/>
      <c r="Y65" s="20"/>
      <c r="Z65" s="235"/>
      <c r="AA65" s="236"/>
      <c r="AB65" s="237"/>
      <c r="AD65" s="2"/>
      <c r="AH65" s="9"/>
      <c r="AI65" s="9"/>
      <c r="AJ65" s="31"/>
      <c r="AK65" s="31"/>
      <c r="AM65" s="21"/>
      <c r="AN65" s="31"/>
      <c r="AO65" s="31"/>
      <c r="AP65" s="31"/>
      <c r="AQ65" s="31"/>
      <c r="AR65" s="31"/>
      <c r="AS65" s="20"/>
      <c r="AT65" s="398"/>
      <c r="AU65" s="398"/>
      <c r="AV65" s="398"/>
      <c r="AW65" s="204"/>
      <c r="AX65" s="399"/>
      <c r="AY65" s="399"/>
      <c r="AZ65" s="399"/>
      <c r="BA65" s="33"/>
      <c r="BC65" s="31"/>
      <c r="BD65" s="31"/>
      <c r="BE65" s="31"/>
      <c r="BF65" s="31"/>
      <c r="BG65" s="31"/>
    </row>
    <row r="66" spans="2:59" ht="13.5" customHeight="1" x14ac:dyDescent="0.25">
      <c r="B66" s="2"/>
      <c r="C66" s="99" t="s">
        <v>404</v>
      </c>
      <c r="D66" s="31"/>
      <c r="E66" s="31"/>
      <c r="F66" s="31"/>
      <c r="G66" s="31"/>
      <c r="H66" s="31"/>
      <c r="I66" s="20"/>
      <c r="J66" s="240"/>
      <c r="K66" s="240"/>
      <c r="L66" s="240"/>
      <c r="M66" s="199" t="str">
        <f t="shared" si="0"/>
        <v>in</v>
      </c>
      <c r="N66" s="357">
        <f t="shared" ref="N66:N69" si="1">IF($AE$8="mm/Kg",(CONVERT(J66,"mm","in")),(CONVERT(J66,"in","mm")))</f>
        <v>0</v>
      </c>
      <c r="O66" s="357"/>
      <c r="P66" s="357"/>
      <c r="Q66" s="33" t="str">
        <f>VLOOKUP($AE$8,$AD$133:$AG$135,4,FALSE)</f>
        <v>mm</v>
      </c>
      <c r="S66" s="20"/>
      <c r="T66" s="31" t="s">
        <v>80</v>
      </c>
      <c r="U66" s="20"/>
      <c r="V66" s="20"/>
      <c r="W66" s="20"/>
      <c r="X66" s="20"/>
      <c r="Y66" s="20"/>
      <c r="Z66" s="235"/>
      <c r="AA66" s="236"/>
      <c r="AB66" s="237"/>
      <c r="AC66" s="2"/>
      <c r="AD66" s="2"/>
      <c r="AH66" s="9"/>
      <c r="AI66" s="9"/>
      <c r="AJ66" s="31"/>
      <c r="AK66" s="31"/>
      <c r="AM66" s="31"/>
      <c r="AP66" s="31"/>
      <c r="AQ66" s="31"/>
      <c r="AR66" s="31"/>
      <c r="AS66" s="31"/>
      <c r="AT66" s="31"/>
      <c r="AU66" s="31"/>
      <c r="AV66" s="31"/>
      <c r="AW66" s="31"/>
      <c r="AX66" s="31"/>
      <c r="AY66" s="31"/>
      <c r="AZ66" s="31"/>
      <c r="BA66" s="31"/>
      <c r="BB66" s="31"/>
      <c r="BC66" s="31"/>
      <c r="BD66" s="31"/>
      <c r="BE66" s="31"/>
      <c r="BF66" s="31"/>
      <c r="BG66" s="31"/>
    </row>
    <row r="67" spans="2:59" ht="13.5" customHeight="1" x14ac:dyDescent="0.25">
      <c r="B67" s="2"/>
      <c r="C67" s="99" t="s">
        <v>400</v>
      </c>
      <c r="D67" s="31"/>
      <c r="E67" s="31"/>
      <c r="F67" s="31"/>
      <c r="G67" s="31"/>
      <c r="H67" s="31"/>
      <c r="I67" s="20"/>
      <c r="J67" s="241" t="str">
        <f>IF($AE$8="mm/Kg","137","4.5")</f>
        <v>4.5</v>
      </c>
      <c r="K67" s="242"/>
      <c r="L67" s="243"/>
      <c r="M67" s="199" t="str">
        <f t="shared" si="0"/>
        <v>in</v>
      </c>
      <c r="N67" s="244">
        <f t="shared" si="1"/>
        <v>114.3</v>
      </c>
      <c r="O67" s="244"/>
      <c r="P67" s="244"/>
      <c r="Q67" s="33" t="str">
        <f>VLOOKUP($AE$8,$AD$133:$AG$135,4,FALSE)</f>
        <v>mm</v>
      </c>
      <c r="S67" s="20"/>
      <c r="T67" s="31" t="s">
        <v>65</v>
      </c>
      <c r="U67" s="20"/>
      <c r="V67" s="20"/>
      <c r="W67" s="20"/>
      <c r="X67" s="20"/>
      <c r="Y67" s="20"/>
      <c r="Z67" s="245">
        <f>Z65*Z66</f>
        <v>0</v>
      </c>
      <c r="AA67" s="246"/>
      <c r="AB67" s="247"/>
      <c r="AD67" s="2"/>
      <c r="AH67" s="9"/>
      <c r="AI67" s="9"/>
      <c r="AJ67" s="31"/>
      <c r="AK67" s="31"/>
      <c r="AM67" s="31"/>
      <c r="AP67" s="31"/>
      <c r="AQ67" s="31"/>
      <c r="AR67" s="31"/>
      <c r="AS67" s="31"/>
      <c r="AT67" s="31"/>
      <c r="AU67" s="31"/>
      <c r="AV67" s="31"/>
      <c r="AW67" s="31"/>
      <c r="AX67" s="31"/>
      <c r="AY67" s="31"/>
      <c r="AZ67" s="31"/>
      <c r="BA67" s="31"/>
      <c r="BB67" s="31"/>
      <c r="BC67" s="31"/>
      <c r="BD67" s="31"/>
      <c r="BE67" s="31"/>
      <c r="BF67" s="31"/>
      <c r="BG67" s="31"/>
    </row>
    <row r="68" spans="2:59" ht="13.5" customHeight="1" x14ac:dyDescent="0.25">
      <c r="B68" s="2"/>
      <c r="C68" s="99" t="s">
        <v>78</v>
      </c>
      <c r="D68" s="31"/>
      <c r="E68" s="31"/>
      <c r="F68" s="31"/>
      <c r="G68" s="31"/>
      <c r="H68" s="31"/>
      <c r="I68" s="20"/>
      <c r="J68" s="240"/>
      <c r="K68" s="240"/>
      <c r="L68" s="240"/>
      <c r="M68" s="199" t="str">
        <f>VLOOKUP(AE8,AD133:AH135,3,FALSE)</f>
        <v>lbs</v>
      </c>
      <c r="N68" s="358">
        <f>IF($AE$8="mm/Kg",(CONVERT(J68,"kg","lbm")),(CONVERT(J68,"lbm","kg")))</f>
        <v>0</v>
      </c>
      <c r="O68" s="358"/>
      <c r="P68" s="358"/>
      <c r="Q68" s="32" t="str">
        <f>VLOOKUP($AE$8,$AD$133:$AH$135,5,FALSE)</f>
        <v>kg</v>
      </c>
      <c r="R68" s="20"/>
      <c r="S68" s="20"/>
      <c r="T68" s="21" t="s">
        <v>24</v>
      </c>
      <c r="U68" s="20"/>
      <c r="V68" s="20"/>
      <c r="W68" s="20"/>
      <c r="X68" s="20"/>
      <c r="Y68" s="20"/>
      <c r="Z68" s="251">
        <f>Z67*J49</f>
        <v>0</v>
      </c>
      <c r="AA68" s="252"/>
      <c r="AB68" s="253"/>
      <c r="AD68" s="2"/>
      <c r="AH68" s="9"/>
      <c r="AI68" s="9"/>
      <c r="AJ68" s="31"/>
      <c r="AK68" s="31"/>
      <c r="AM68" s="31"/>
      <c r="AP68" s="31"/>
      <c r="AQ68" s="31"/>
      <c r="AR68" s="31"/>
      <c r="AS68" s="31"/>
      <c r="AT68" s="31"/>
      <c r="AU68" s="31"/>
      <c r="AV68" s="31"/>
      <c r="AW68" s="31"/>
      <c r="AX68" s="31"/>
      <c r="AY68" s="31"/>
      <c r="AZ68" s="31"/>
      <c r="BA68" s="31"/>
      <c r="BB68" s="31"/>
      <c r="BC68" s="31"/>
      <c r="BD68" s="31"/>
      <c r="BE68" s="31"/>
      <c r="BF68" s="31"/>
      <c r="BG68" s="31"/>
    </row>
    <row r="69" spans="2:59" ht="13.5" customHeight="1" x14ac:dyDescent="0.25">
      <c r="B69" s="2"/>
      <c r="C69" s="99" t="s">
        <v>401</v>
      </c>
      <c r="D69" s="31"/>
      <c r="E69" s="31"/>
      <c r="F69" s="31"/>
      <c r="G69" s="31"/>
      <c r="H69" s="31"/>
      <c r="I69" s="20"/>
      <c r="J69" s="263">
        <f>(J48*Z66)+J67</f>
        <v>4.5</v>
      </c>
      <c r="K69" s="263"/>
      <c r="L69" s="263"/>
      <c r="M69" s="199" t="str">
        <f>VLOOKUP($AE$8,$AD$133:$AE$135,2,FALSE)</f>
        <v>in</v>
      </c>
      <c r="N69" s="244">
        <f t="shared" si="1"/>
        <v>114.3</v>
      </c>
      <c r="O69" s="244"/>
      <c r="P69" s="244"/>
      <c r="Q69" s="33" t="str">
        <f>VLOOKUP($AE$8,$AD$133:$AG$135,4,FALSE)</f>
        <v>mm</v>
      </c>
      <c r="R69" s="20"/>
      <c r="S69" s="20"/>
      <c r="AD69" s="2"/>
      <c r="AH69" s="9"/>
      <c r="AI69" s="9"/>
      <c r="AJ69" s="31"/>
      <c r="AK69" s="31"/>
      <c r="AM69" s="31"/>
      <c r="AO69" s="31"/>
      <c r="AP69" s="31"/>
      <c r="AQ69" s="31"/>
      <c r="AR69" s="31"/>
      <c r="AS69" s="31"/>
      <c r="AT69" s="31"/>
      <c r="AU69" s="31"/>
      <c r="AV69" s="31"/>
      <c r="AW69" s="31"/>
      <c r="AX69" s="31"/>
      <c r="AY69" s="31"/>
      <c r="AZ69" s="31"/>
      <c r="BA69" s="31"/>
      <c r="BB69" s="31"/>
      <c r="BC69" s="31"/>
      <c r="BD69" s="31"/>
      <c r="BE69" s="31"/>
      <c r="BF69" s="31"/>
      <c r="BG69" s="31"/>
    </row>
    <row r="70" spans="2:59" ht="12" customHeight="1" x14ac:dyDescent="0.25">
      <c r="B70" s="2"/>
      <c r="C70" s="99" t="s">
        <v>396</v>
      </c>
      <c r="D70" s="31"/>
      <c r="E70" s="31"/>
      <c r="F70" s="31"/>
      <c r="G70" s="31"/>
      <c r="H70" s="31"/>
      <c r="I70" s="20"/>
      <c r="J70" s="287">
        <f>(I57*Z67)+J68</f>
        <v>0</v>
      </c>
      <c r="K70" s="287"/>
      <c r="L70" s="287"/>
      <c r="M70" s="199" t="str">
        <f>VLOOKUP($AE$8,$AD$133:$AH$135,3,FALSE)</f>
        <v>lbs</v>
      </c>
      <c r="N70" s="255">
        <f>IF($AE$8="mm/Kg",(CONVERT(J70,"kg","lbm")),(CONVERT(J70,"lbm","kg")))</f>
        <v>0</v>
      </c>
      <c r="O70" s="255"/>
      <c r="P70" s="255"/>
      <c r="Q70" s="32" t="str">
        <f>VLOOKUP($AE$8,$AD$133:$AH$135,5,FALSE)</f>
        <v>kg</v>
      </c>
      <c r="R70" s="20"/>
      <c r="S70" s="20"/>
      <c r="T70" s="20"/>
      <c r="U70" s="20"/>
      <c r="V70" s="20"/>
      <c r="W70" s="20"/>
      <c r="X70" s="20"/>
      <c r="Y70" s="20"/>
      <c r="Z70" s="20"/>
      <c r="AA70" s="20"/>
      <c r="AB70" s="20"/>
      <c r="AD70" s="2"/>
      <c r="AH70" s="9"/>
      <c r="AI70" s="9"/>
      <c r="AJ70" s="31"/>
      <c r="AK70" s="31"/>
      <c r="AL70" s="31"/>
      <c r="AM70" s="31"/>
      <c r="AO70" s="31"/>
      <c r="AP70" s="31"/>
      <c r="AQ70" s="31"/>
      <c r="AR70" s="31"/>
      <c r="AS70" s="31"/>
      <c r="AT70" s="31"/>
      <c r="AU70" s="31"/>
      <c r="AV70" s="31"/>
      <c r="AW70" s="31"/>
      <c r="AX70" s="31"/>
      <c r="AY70" s="31"/>
      <c r="AZ70" s="31"/>
      <c r="BA70" s="31"/>
      <c r="BB70" s="31"/>
      <c r="BC70" s="31"/>
      <c r="BD70" s="31"/>
      <c r="BE70" s="31"/>
      <c r="BF70" s="31"/>
      <c r="BG70" s="31"/>
    </row>
    <row r="71" spans="2:59" ht="6.75" customHeight="1" x14ac:dyDescent="0.25">
      <c r="B71" s="2"/>
      <c r="C71" s="2"/>
      <c r="R71" s="20"/>
      <c r="S71" s="20"/>
      <c r="T71" s="20"/>
      <c r="U71" s="20"/>
      <c r="V71" s="20"/>
      <c r="W71" s="20"/>
      <c r="X71" s="20"/>
      <c r="Y71" s="20"/>
      <c r="Z71" s="20"/>
      <c r="AA71" s="20"/>
      <c r="AB71" s="20"/>
      <c r="AD71" s="2"/>
      <c r="AH71" s="9"/>
      <c r="AI71" s="9"/>
      <c r="AJ71" s="31"/>
      <c r="AK71" s="31"/>
      <c r="AL71" s="31"/>
      <c r="AM71" s="31"/>
      <c r="AO71" s="31"/>
      <c r="AP71" s="31"/>
      <c r="AQ71" s="31"/>
      <c r="AR71" s="31"/>
      <c r="AS71" s="31"/>
      <c r="AT71" s="31"/>
      <c r="AU71" s="31"/>
      <c r="AV71" s="31"/>
      <c r="AW71" s="31"/>
      <c r="AX71" s="31"/>
      <c r="AY71" s="31"/>
      <c r="AZ71" s="31"/>
      <c r="BA71" s="31"/>
      <c r="BB71" s="31"/>
      <c r="BC71" s="31"/>
      <c r="BD71" s="31"/>
      <c r="BE71" s="31"/>
      <c r="BF71" s="31"/>
      <c r="BG71" s="31"/>
    </row>
    <row r="72" spans="2:59" ht="4.5" customHeight="1" x14ac:dyDescent="0.25">
      <c r="B72" s="2"/>
      <c r="C72" s="100"/>
      <c r="D72" s="31"/>
      <c r="E72" s="31"/>
      <c r="F72" s="31"/>
      <c r="G72" s="31"/>
      <c r="H72" s="31"/>
      <c r="I72" s="20"/>
      <c r="J72" s="20"/>
      <c r="K72" s="20"/>
      <c r="L72" s="20"/>
      <c r="M72" s="20"/>
      <c r="N72" s="20"/>
      <c r="O72" s="20"/>
      <c r="P72" s="20"/>
      <c r="Q72" s="20"/>
      <c r="R72" s="20"/>
      <c r="S72" s="20"/>
      <c r="T72" s="20"/>
      <c r="U72" s="20"/>
      <c r="V72" s="20"/>
      <c r="W72" s="20"/>
      <c r="X72" s="260"/>
      <c r="Y72" s="260"/>
      <c r="Z72" s="260"/>
      <c r="AA72" s="20"/>
      <c r="AB72" s="20"/>
      <c r="AD72" s="2"/>
      <c r="AH72" s="9"/>
      <c r="AI72" s="9"/>
      <c r="AJ72" s="31"/>
      <c r="AK72" s="31"/>
      <c r="AL72" s="31"/>
      <c r="AM72" s="31"/>
      <c r="AN72" s="31"/>
      <c r="AO72" s="31"/>
      <c r="AP72" s="31"/>
      <c r="AQ72" s="31"/>
      <c r="AR72" s="31"/>
      <c r="AS72" s="31"/>
      <c r="AT72" s="31"/>
      <c r="AU72" s="31"/>
      <c r="AV72" s="31"/>
      <c r="AW72" s="31"/>
      <c r="AX72" s="31"/>
      <c r="AY72" s="31"/>
      <c r="AZ72" s="31"/>
      <c r="BA72" s="31"/>
      <c r="BB72" s="31"/>
      <c r="BC72" s="31"/>
      <c r="BD72" s="31"/>
      <c r="BE72" s="31"/>
      <c r="BF72" s="31"/>
      <c r="BG72" s="31"/>
    </row>
    <row r="73" spans="2:59" ht="13.5" customHeight="1" x14ac:dyDescent="0.25">
      <c r="B73" s="2"/>
      <c r="C73" s="57" t="s">
        <v>81</v>
      </c>
      <c r="D73" s="31"/>
      <c r="E73" s="31"/>
      <c r="F73" s="31"/>
      <c r="G73" s="31"/>
      <c r="H73" s="31"/>
      <c r="I73" s="20"/>
      <c r="J73" s="20"/>
      <c r="K73" s="20"/>
      <c r="L73" s="20"/>
      <c r="M73" s="262"/>
      <c r="N73" s="262"/>
      <c r="O73" s="262"/>
      <c r="P73" s="262"/>
      <c r="Q73" s="262"/>
      <c r="R73" s="31"/>
      <c r="S73" s="31" t="s">
        <v>30</v>
      </c>
      <c r="T73" s="31"/>
      <c r="U73" s="261"/>
      <c r="V73" s="261"/>
      <c r="W73" s="261"/>
      <c r="X73" s="261"/>
      <c r="Y73" s="261"/>
      <c r="Z73" s="261"/>
      <c r="AA73" s="261"/>
      <c r="AB73" s="20"/>
      <c r="AD73" s="2"/>
      <c r="AH73" s="9"/>
      <c r="AI73" s="9"/>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row>
    <row r="74" spans="2:59" ht="1.5" customHeight="1" x14ac:dyDescent="0.25">
      <c r="B74" s="2"/>
      <c r="C74" s="57"/>
      <c r="D74" s="31"/>
      <c r="E74" s="31"/>
      <c r="F74" s="31"/>
      <c r="G74" s="31"/>
      <c r="H74" s="31"/>
      <c r="I74" s="20"/>
      <c r="J74" s="20"/>
      <c r="K74" s="20"/>
      <c r="L74" s="20"/>
      <c r="M74" s="91"/>
      <c r="N74" s="91"/>
      <c r="O74" s="91"/>
      <c r="P74" s="91"/>
      <c r="Q74" s="91"/>
      <c r="R74" s="31"/>
      <c r="S74" s="31"/>
      <c r="T74" s="31"/>
      <c r="U74" s="92"/>
      <c r="V74" s="92"/>
      <c r="W74" s="92"/>
      <c r="X74" s="92"/>
      <c r="Y74" s="92"/>
      <c r="Z74" s="92"/>
      <c r="AA74" s="92"/>
      <c r="AB74" s="20"/>
      <c r="AD74" s="2"/>
      <c r="AH74" s="9"/>
      <c r="AI74" s="9"/>
      <c r="AJ74" s="31"/>
      <c r="AK74" s="31"/>
      <c r="AL74" s="31"/>
      <c r="AM74" s="31"/>
      <c r="AN74" s="31"/>
      <c r="AO74" s="31"/>
      <c r="AP74" s="31"/>
      <c r="AQ74" s="31"/>
      <c r="AR74" s="31"/>
      <c r="AS74" s="31"/>
      <c r="AT74" s="31"/>
      <c r="AU74" s="31"/>
      <c r="AV74" s="31"/>
      <c r="AW74" s="31"/>
      <c r="AX74" s="31"/>
      <c r="AY74" s="31"/>
      <c r="AZ74" s="31"/>
      <c r="BA74" s="31"/>
      <c r="BB74" s="31"/>
      <c r="BC74" s="31"/>
      <c r="BD74" s="31"/>
      <c r="BE74" s="31"/>
      <c r="BF74" s="31"/>
      <c r="BG74" s="31"/>
    </row>
    <row r="75" spans="2:59" ht="13.5" customHeight="1" x14ac:dyDescent="0.25">
      <c r="B75" s="2"/>
      <c r="C75" s="57" t="s">
        <v>120</v>
      </c>
      <c r="D75" s="31"/>
      <c r="E75" s="31"/>
      <c r="F75" s="31"/>
      <c r="G75" s="31"/>
      <c r="H75" s="31"/>
      <c r="I75" s="20"/>
      <c r="M75" s="254"/>
      <c r="N75" s="254"/>
      <c r="O75" s="254"/>
      <c r="P75" s="254"/>
      <c r="Q75" s="254"/>
      <c r="R75" s="254"/>
      <c r="S75" s="254"/>
      <c r="T75" s="254"/>
      <c r="U75" s="31"/>
      <c r="V75" s="31"/>
      <c r="W75" s="223" t="s">
        <v>398</v>
      </c>
      <c r="X75" s="223"/>
      <c r="Y75" s="31"/>
      <c r="Z75" s="44" t="s">
        <v>385</v>
      </c>
      <c r="AA75" s="31"/>
      <c r="AB75" s="20"/>
      <c r="AD75" s="57"/>
      <c r="AG75" s="50"/>
      <c r="AH75" s="101"/>
      <c r="AI75" s="9"/>
      <c r="AJ75" s="31"/>
      <c r="AK75" s="31"/>
      <c r="AL75" s="31"/>
      <c r="AM75" s="31"/>
      <c r="AN75" s="31"/>
      <c r="AO75" s="31"/>
      <c r="AP75" s="31"/>
      <c r="AQ75" s="31"/>
      <c r="AR75" s="31"/>
      <c r="AS75" s="31"/>
      <c r="AT75" s="31"/>
      <c r="AU75" s="31"/>
      <c r="AV75" s="31"/>
      <c r="AW75" s="31"/>
      <c r="AX75" s="31"/>
      <c r="AY75" s="31"/>
      <c r="AZ75" s="31"/>
      <c r="BA75" s="31"/>
      <c r="BB75" s="31"/>
      <c r="BC75" s="31"/>
      <c r="BD75" s="31"/>
      <c r="BE75" s="31"/>
      <c r="BF75" s="31"/>
      <c r="BG75" s="31"/>
    </row>
    <row r="76" spans="2:59" ht="1.5" customHeight="1" x14ac:dyDescent="0.25">
      <c r="B76" s="2"/>
      <c r="C76" s="57"/>
      <c r="D76" s="31"/>
      <c r="E76" s="31"/>
      <c r="F76" s="31"/>
      <c r="G76" s="31"/>
      <c r="H76" s="31"/>
      <c r="I76" s="20"/>
      <c r="M76" s="77"/>
      <c r="N76" s="77"/>
      <c r="O76" s="77"/>
      <c r="P76" s="77"/>
      <c r="Q76" s="77"/>
      <c r="R76" s="77"/>
      <c r="S76" s="77"/>
      <c r="T76" s="77"/>
      <c r="U76" s="31"/>
      <c r="V76" s="31"/>
      <c r="W76" s="31"/>
      <c r="X76" s="31"/>
      <c r="Y76" s="31"/>
      <c r="Z76" s="31"/>
      <c r="AA76" s="31"/>
      <c r="AB76" s="20"/>
      <c r="AD76" s="57"/>
      <c r="AG76" s="50"/>
      <c r="AH76" s="101"/>
      <c r="AI76" s="9"/>
      <c r="AJ76" s="31"/>
      <c r="AK76" s="31"/>
      <c r="AL76" s="31"/>
      <c r="AM76" s="31"/>
      <c r="AN76" s="31"/>
      <c r="AO76" s="31"/>
      <c r="AP76" s="31"/>
      <c r="AQ76" s="31"/>
      <c r="AR76" s="31"/>
      <c r="AS76" s="31"/>
      <c r="AT76" s="31"/>
      <c r="AU76" s="31"/>
      <c r="AV76" s="31"/>
      <c r="AW76" s="31"/>
      <c r="AX76" s="31"/>
      <c r="AY76" s="31"/>
      <c r="AZ76" s="31"/>
      <c r="BA76" s="31"/>
      <c r="BB76" s="31"/>
      <c r="BC76" s="31"/>
      <c r="BD76" s="31"/>
      <c r="BE76" s="31"/>
      <c r="BF76" s="31"/>
      <c r="BG76" s="31"/>
    </row>
    <row r="77" spans="2:59" ht="13.5" customHeight="1" x14ac:dyDescent="0.25">
      <c r="B77" s="2"/>
      <c r="C77" s="57" t="s">
        <v>101</v>
      </c>
      <c r="D77" s="31"/>
      <c r="E77" s="31"/>
      <c r="F77" s="31"/>
      <c r="G77" s="31"/>
      <c r="H77" s="31"/>
      <c r="I77" s="20"/>
      <c r="K77" s="20"/>
      <c r="M77" s="259"/>
      <c r="N77" s="259"/>
      <c r="O77" s="259"/>
      <c r="P77" s="259"/>
      <c r="Q77" s="259"/>
      <c r="R77" s="57"/>
      <c r="S77" s="31"/>
      <c r="T77" s="31"/>
      <c r="U77" s="31"/>
      <c r="V77" s="202"/>
      <c r="W77" s="258"/>
      <c r="X77" s="258"/>
      <c r="Z77" s="219">
        <f>Z68*W77</f>
        <v>0</v>
      </c>
      <c r="AA77" s="220"/>
      <c r="AB77" s="221"/>
      <c r="AD77" s="70"/>
      <c r="AE77" s="4"/>
      <c r="AF77" s="4"/>
      <c r="AG77" s="121"/>
      <c r="AH77" s="122"/>
      <c r="AI77" s="9"/>
      <c r="AJ77" s="31"/>
      <c r="AK77" s="31"/>
      <c r="AL77" s="31"/>
      <c r="AM77" s="31"/>
      <c r="AN77" s="31"/>
      <c r="AO77" s="31"/>
      <c r="AP77" s="31"/>
      <c r="AQ77" s="31"/>
      <c r="AR77" s="31"/>
      <c r="AS77" s="31"/>
      <c r="AT77" s="31"/>
      <c r="AU77" s="31"/>
      <c r="AV77" s="31"/>
      <c r="AW77" s="31"/>
      <c r="AX77" s="31"/>
      <c r="AY77" s="31"/>
      <c r="AZ77" s="31"/>
      <c r="BA77" s="31"/>
      <c r="BB77" s="31"/>
      <c r="BC77" s="31"/>
      <c r="BD77" s="31"/>
      <c r="BE77" s="31"/>
      <c r="BF77" s="31"/>
      <c r="BG77" s="31"/>
    </row>
    <row r="78" spans="2:59" ht="3" customHeight="1" x14ac:dyDescent="0.25">
      <c r="B78" s="2"/>
      <c r="C78" s="57"/>
      <c r="D78" s="31"/>
      <c r="E78" s="31"/>
      <c r="F78" s="31"/>
      <c r="G78" s="31"/>
      <c r="H78" s="31"/>
      <c r="I78" s="20"/>
      <c r="K78" s="20"/>
      <c r="M78" s="55"/>
      <c r="N78" s="55"/>
      <c r="O78" s="55"/>
      <c r="P78" s="78"/>
      <c r="Q78" s="21"/>
      <c r="R78" s="78"/>
      <c r="S78" s="78"/>
      <c r="T78" s="78"/>
      <c r="U78" s="78"/>
      <c r="V78" s="31"/>
      <c r="W78" s="31"/>
      <c r="X78" s="31"/>
      <c r="Y78" s="31"/>
      <c r="Z78" s="31"/>
      <c r="AA78" s="31"/>
      <c r="AB78" s="20"/>
      <c r="AD78" s="288" t="s">
        <v>395</v>
      </c>
      <c r="AE78" s="289"/>
      <c r="AF78" s="289"/>
      <c r="AG78" s="289"/>
      <c r="AH78" s="290"/>
      <c r="AI78" s="9"/>
      <c r="AJ78" s="31"/>
      <c r="AK78" s="31"/>
      <c r="AL78" s="31"/>
      <c r="AM78" s="31"/>
      <c r="AN78" s="31"/>
      <c r="AO78" s="31"/>
      <c r="AP78" s="31"/>
      <c r="AQ78" s="31"/>
      <c r="AR78" s="31"/>
      <c r="AS78" s="31"/>
      <c r="AT78" s="31"/>
      <c r="AU78" s="31"/>
      <c r="AV78" s="31"/>
      <c r="AW78" s="31"/>
      <c r="AX78" s="31"/>
      <c r="AY78" s="31"/>
      <c r="AZ78" s="31"/>
      <c r="BA78" s="31"/>
      <c r="BB78" s="31"/>
      <c r="BC78" s="31"/>
      <c r="BD78" s="31"/>
      <c r="BE78" s="31"/>
      <c r="BF78" s="31"/>
      <c r="BG78" s="31"/>
    </row>
    <row r="79" spans="2:59" ht="13.5" customHeight="1" x14ac:dyDescent="0.25">
      <c r="B79" s="2"/>
      <c r="C79" s="57" t="s">
        <v>87</v>
      </c>
      <c r="D79" s="31"/>
      <c r="E79" s="31"/>
      <c r="F79" s="31"/>
      <c r="G79" s="31"/>
      <c r="H79" s="31"/>
      <c r="I79" s="20"/>
      <c r="K79" s="20"/>
      <c r="M79" s="249" t="s">
        <v>85</v>
      </c>
      <c r="N79" s="249"/>
      <c r="O79" s="250"/>
      <c r="P79" s="195"/>
      <c r="Q79" s="256" t="s">
        <v>86</v>
      </c>
      <c r="R79" s="256"/>
      <c r="S79" s="257"/>
      <c r="T79" s="195"/>
      <c r="U79" s="200"/>
      <c r="V79" s="201"/>
      <c r="W79" s="222"/>
      <c r="X79" s="222"/>
      <c r="Y79" s="201"/>
      <c r="Z79" s="201"/>
      <c r="AA79" s="201"/>
      <c r="AB79" s="201"/>
      <c r="AC79" s="201"/>
      <c r="AD79" s="291"/>
      <c r="AE79" s="292"/>
      <c r="AF79" s="292"/>
      <c r="AG79" s="292"/>
      <c r="AH79" s="293"/>
      <c r="AI79" s="9"/>
      <c r="AJ79" s="31"/>
      <c r="AK79" s="31"/>
      <c r="AL79" s="31"/>
      <c r="AM79" s="31"/>
      <c r="AN79" s="31"/>
      <c r="AO79" s="31"/>
      <c r="AP79" s="31"/>
      <c r="AQ79" s="31"/>
      <c r="AR79" s="31"/>
      <c r="AS79" s="31"/>
      <c r="AT79" s="31"/>
      <c r="AU79" s="31"/>
      <c r="AV79" s="31"/>
      <c r="AW79" s="31"/>
      <c r="AX79" s="31"/>
      <c r="AY79" s="31"/>
      <c r="AZ79" s="31"/>
      <c r="BA79" s="31"/>
      <c r="BB79" s="31"/>
      <c r="BC79" s="31"/>
      <c r="BD79" s="31"/>
      <c r="BE79" s="31"/>
      <c r="BF79" s="31"/>
      <c r="BG79" s="31"/>
    </row>
    <row r="80" spans="2:59" ht="13.5" customHeight="1" x14ac:dyDescent="0.25">
      <c r="B80" s="2"/>
      <c r="C80" s="57" t="s">
        <v>102</v>
      </c>
      <c r="D80" s="31"/>
      <c r="E80" s="31"/>
      <c r="F80" s="31"/>
      <c r="G80" s="31"/>
      <c r="H80" s="313"/>
      <c r="I80" s="313"/>
      <c r="J80" s="313"/>
      <c r="K80" s="313"/>
      <c r="L80" s="313"/>
      <c r="M80" s="313"/>
      <c r="N80" s="313"/>
      <c r="O80" s="313"/>
      <c r="P80" s="313"/>
      <c r="Q80" s="313"/>
      <c r="R80" s="313"/>
      <c r="S80" s="313"/>
      <c r="T80" s="313"/>
      <c r="U80" s="313"/>
      <c r="V80" s="313"/>
      <c r="W80" s="313"/>
      <c r="X80" s="313"/>
      <c r="Y80" s="313"/>
      <c r="Z80" s="313"/>
      <c r="AA80" s="313"/>
      <c r="AB80" s="313"/>
      <c r="AC80" s="313"/>
      <c r="AD80" s="291"/>
      <c r="AE80" s="292"/>
      <c r="AF80" s="292"/>
      <c r="AG80" s="292"/>
      <c r="AH80" s="293"/>
      <c r="AI80" s="9"/>
      <c r="AJ80" s="31"/>
      <c r="AK80" s="31"/>
      <c r="AL80" s="31"/>
      <c r="AM80" s="31"/>
      <c r="AN80" s="31"/>
      <c r="AO80" s="31"/>
      <c r="AP80" s="31"/>
      <c r="AQ80" s="31"/>
      <c r="AR80" s="31"/>
      <c r="AS80" s="31"/>
      <c r="AT80" s="31"/>
      <c r="AU80" s="31"/>
      <c r="AV80" s="31"/>
      <c r="AW80" s="31"/>
      <c r="AX80" s="31"/>
      <c r="AY80" s="31"/>
      <c r="AZ80" s="31"/>
      <c r="BA80" s="31"/>
      <c r="BB80" s="31"/>
      <c r="BC80" s="31"/>
      <c r="BD80" s="31"/>
      <c r="BE80" s="31"/>
      <c r="BF80" s="31"/>
      <c r="BG80" s="31"/>
    </row>
    <row r="81" spans="2:59" ht="3" customHeight="1" x14ac:dyDescent="0.25">
      <c r="B81" s="2"/>
      <c r="C81" s="3"/>
      <c r="D81" s="4"/>
      <c r="E81" s="4"/>
      <c r="F81" s="4"/>
      <c r="G81" s="4"/>
      <c r="H81" s="4"/>
      <c r="I81" s="4"/>
      <c r="J81" s="4"/>
      <c r="K81" s="4"/>
      <c r="L81" s="4"/>
      <c r="M81" s="4"/>
      <c r="N81" s="4"/>
      <c r="O81" s="4"/>
      <c r="P81" s="4"/>
      <c r="Q81" s="4"/>
      <c r="R81" s="4"/>
      <c r="S81" s="4"/>
      <c r="T81" s="4"/>
      <c r="U81" s="4"/>
      <c r="V81" s="4"/>
      <c r="W81" s="4"/>
      <c r="X81" s="4"/>
      <c r="Y81" s="4"/>
      <c r="Z81" s="4"/>
      <c r="AA81" s="4"/>
      <c r="AB81" s="4"/>
      <c r="AC81" s="4"/>
      <c r="AD81" s="3"/>
      <c r="AE81" s="4"/>
      <c r="AF81" s="4"/>
      <c r="AG81" s="4"/>
      <c r="AH81" s="5"/>
      <c r="AI81" s="9"/>
      <c r="AJ81" s="31"/>
      <c r="AK81" s="31"/>
      <c r="AL81" s="31"/>
      <c r="AM81" s="31"/>
      <c r="AN81" s="31"/>
      <c r="AO81" s="31"/>
      <c r="AP81" s="31"/>
      <c r="AQ81" s="31"/>
      <c r="AR81" s="31"/>
      <c r="AS81" s="31"/>
      <c r="AT81" s="31"/>
      <c r="AU81" s="31"/>
      <c r="AV81" s="31"/>
      <c r="AW81" s="31"/>
      <c r="AX81" s="31"/>
      <c r="AY81" s="31"/>
      <c r="AZ81" s="31"/>
      <c r="BA81" s="31"/>
      <c r="BB81" s="31"/>
      <c r="BC81" s="31"/>
      <c r="BD81" s="31"/>
      <c r="BE81" s="31"/>
      <c r="BF81" s="31"/>
      <c r="BG81" s="31"/>
    </row>
    <row r="82" spans="2:59" ht="9" customHeight="1" x14ac:dyDescent="0.25">
      <c r="B82" s="3"/>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I82" s="5"/>
      <c r="AJ82" s="31"/>
      <c r="AK82" s="31"/>
      <c r="AM82" s="31"/>
      <c r="AN82" s="31"/>
      <c r="AO82" s="31"/>
      <c r="AP82" s="31"/>
      <c r="AQ82" s="31"/>
      <c r="AR82" s="31"/>
      <c r="AS82" s="31"/>
      <c r="AT82" s="31"/>
      <c r="AU82" s="31"/>
      <c r="AV82" s="31"/>
      <c r="AW82" s="31"/>
      <c r="AX82" s="31"/>
      <c r="AY82" s="31"/>
      <c r="AZ82" s="31"/>
      <c r="BA82" s="31"/>
      <c r="BB82" s="31"/>
      <c r="BC82" s="31"/>
      <c r="BD82" s="31"/>
      <c r="BE82" s="31"/>
      <c r="BF82" s="31"/>
      <c r="BG82" s="31"/>
    </row>
    <row r="83" spans="2:59" ht="17.25" x14ac:dyDescent="0.3">
      <c r="B83" s="22"/>
      <c r="C83" s="98" t="s">
        <v>145</v>
      </c>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7"/>
      <c r="AJ83" s="31"/>
      <c r="AK83" s="31"/>
      <c r="AM83" s="31"/>
      <c r="AN83" s="31"/>
      <c r="AO83" s="31"/>
      <c r="AP83" s="31"/>
      <c r="AQ83" s="31"/>
      <c r="AR83" s="31"/>
      <c r="AS83" s="31"/>
      <c r="AT83" s="31"/>
      <c r="AU83" s="31"/>
      <c r="AV83" s="31"/>
      <c r="AW83" s="31"/>
      <c r="AX83" s="31"/>
      <c r="AY83" s="31"/>
      <c r="AZ83" s="31"/>
      <c r="BA83" s="31"/>
      <c r="BB83" s="31"/>
      <c r="BC83" s="31"/>
      <c r="BD83" s="31"/>
      <c r="BE83" s="31"/>
      <c r="BF83" s="31"/>
      <c r="BG83" s="31"/>
    </row>
    <row r="84" spans="2:59" ht="12.75" customHeight="1" x14ac:dyDescent="0.25">
      <c r="B84" s="2"/>
      <c r="C84" s="127" t="s">
        <v>219</v>
      </c>
      <c r="D84" s="31"/>
      <c r="E84" s="31"/>
      <c r="F84" s="31"/>
      <c r="G84" s="31"/>
      <c r="H84" s="31"/>
      <c r="I84" s="31"/>
      <c r="J84" s="31"/>
      <c r="K84" s="31"/>
      <c r="L84" s="31"/>
      <c r="M84" s="378" t="s">
        <v>220</v>
      </c>
      <c r="N84" s="378"/>
      <c r="O84" s="379">
        <v>4</v>
      </c>
      <c r="P84" s="379"/>
      <c r="Q84" s="379"/>
      <c r="AI84" s="9"/>
      <c r="AJ84" s="31"/>
      <c r="AK84" s="31"/>
      <c r="AM84" s="31"/>
      <c r="AN84" s="31"/>
      <c r="AO84" s="31"/>
      <c r="AP84" s="31"/>
      <c r="AQ84" s="31"/>
      <c r="AR84" s="31"/>
      <c r="AS84" s="31"/>
      <c r="AT84" s="31"/>
      <c r="AU84" s="31"/>
      <c r="AV84" s="31"/>
      <c r="AW84" s="31"/>
      <c r="AX84" s="31"/>
      <c r="AY84" s="31"/>
      <c r="AZ84" s="31"/>
      <c r="BA84" s="31"/>
      <c r="BB84" s="31"/>
      <c r="BC84" s="31"/>
      <c r="BD84" s="31"/>
      <c r="BE84" s="31"/>
      <c r="BF84" s="31"/>
      <c r="BG84" s="31"/>
    </row>
    <row r="85" spans="2:59" x14ac:dyDescent="0.25">
      <c r="B85" s="2"/>
      <c r="Y85" s="23"/>
      <c r="AD85" s="318"/>
      <c r="AE85" s="318"/>
      <c r="AF85" s="318"/>
      <c r="AI85" s="9"/>
      <c r="AJ85" s="31"/>
      <c r="AK85" s="31"/>
      <c r="AM85" s="31"/>
      <c r="AN85" s="31"/>
      <c r="AO85" s="31"/>
      <c r="AP85" s="31"/>
      <c r="AQ85" s="31"/>
      <c r="AR85" s="31"/>
      <c r="AS85" s="31"/>
      <c r="AT85" s="31"/>
      <c r="AU85" s="31"/>
      <c r="AV85" s="31"/>
      <c r="AW85" s="31"/>
      <c r="AX85" s="31"/>
      <c r="AY85" s="31"/>
      <c r="AZ85" s="31"/>
      <c r="BA85" s="31"/>
      <c r="BB85" s="31"/>
      <c r="BC85" s="31"/>
      <c r="BD85" s="31"/>
      <c r="BE85" s="31"/>
      <c r="BF85" s="31"/>
      <c r="BG85" s="31"/>
    </row>
    <row r="86" spans="2:59" x14ac:dyDescent="0.25">
      <c r="B86" s="2"/>
      <c r="AI86" s="9"/>
      <c r="AJ86" s="31"/>
      <c r="AK86" s="31"/>
      <c r="AM86" s="31"/>
      <c r="AN86" s="31"/>
      <c r="AO86" s="31"/>
      <c r="AP86" s="31"/>
      <c r="AQ86" s="31"/>
      <c r="AR86" s="31"/>
      <c r="AS86" s="31"/>
      <c r="AT86" s="31"/>
      <c r="AU86" s="31"/>
      <c r="AV86" s="31"/>
      <c r="AW86" s="31"/>
      <c r="AX86" s="31"/>
      <c r="AY86" s="31"/>
      <c r="AZ86" s="31"/>
      <c r="BA86" s="31"/>
      <c r="BB86" s="31"/>
      <c r="BC86" s="31"/>
      <c r="BD86" s="31"/>
      <c r="BE86" s="31"/>
      <c r="BF86" s="31"/>
      <c r="BG86" s="31"/>
    </row>
    <row r="87" spans="2:59" ht="11.25" customHeight="1" x14ac:dyDescent="0.25">
      <c r="B87" s="2"/>
      <c r="C87" s="24" t="s">
        <v>49</v>
      </c>
      <c r="AI87" s="9"/>
      <c r="AJ87" s="31"/>
      <c r="AK87" s="31"/>
      <c r="AM87" s="31"/>
      <c r="AN87" s="31"/>
      <c r="AO87" s="31"/>
      <c r="AP87" s="31"/>
      <c r="AQ87" s="31"/>
      <c r="AR87" s="31"/>
      <c r="AS87" s="31"/>
      <c r="AT87" s="31"/>
      <c r="AU87" s="31"/>
      <c r="AV87" s="31"/>
      <c r="AW87" s="31"/>
      <c r="AX87" s="31"/>
      <c r="AY87" s="31"/>
      <c r="AZ87" s="31"/>
      <c r="BA87" s="31"/>
      <c r="BB87" s="31"/>
      <c r="BC87" s="31"/>
      <c r="BD87" s="31"/>
      <c r="BE87" s="31"/>
      <c r="BF87" s="31"/>
      <c r="BG87" s="31"/>
    </row>
    <row r="88" spans="2:59" ht="15.75" thickBot="1" x14ac:dyDescent="0.3">
      <c r="B88" s="2"/>
      <c r="C88" s="248" t="s">
        <v>48</v>
      </c>
      <c r="D88" s="248"/>
      <c r="E88" s="248"/>
      <c r="F88" s="248"/>
      <c r="G88" s="248"/>
      <c r="H88" s="248"/>
      <c r="I88" s="248"/>
      <c r="J88" s="248"/>
      <c r="K88" s="248"/>
      <c r="L88" s="248"/>
      <c r="M88" s="248"/>
      <c r="N88" s="248"/>
      <c r="O88" s="248"/>
      <c r="P88" s="248"/>
      <c r="Q88" s="248"/>
      <c r="S88" s="248" t="s">
        <v>47</v>
      </c>
      <c r="T88" s="248"/>
      <c r="U88" s="248"/>
      <c r="V88" s="248"/>
      <c r="W88" s="248"/>
      <c r="X88" s="248"/>
      <c r="Y88" s="248"/>
      <c r="Z88" s="248"/>
      <c r="AA88" s="248"/>
      <c r="AB88" s="248"/>
      <c r="AC88" s="248"/>
      <c r="AD88" s="248"/>
      <c r="AE88" s="248"/>
      <c r="AF88" s="248"/>
      <c r="AG88" s="248"/>
      <c r="AH88" s="248"/>
      <c r="AI88" s="9"/>
      <c r="AJ88" s="31"/>
      <c r="AK88" s="31"/>
      <c r="AM88" s="31"/>
      <c r="AN88" s="31"/>
      <c r="AO88" s="31"/>
      <c r="AP88" s="31"/>
      <c r="AQ88" s="31"/>
      <c r="AR88" s="31"/>
      <c r="AS88" s="31"/>
      <c r="AT88" s="31"/>
      <c r="AU88" s="31"/>
      <c r="AV88" s="31"/>
      <c r="AW88" s="31"/>
      <c r="AX88" s="31"/>
      <c r="AY88" s="31"/>
      <c r="AZ88" s="31"/>
      <c r="BA88" s="31"/>
      <c r="BB88" s="31"/>
      <c r="BC88" s="31"/>
      <c r="BD88" s="31"/>
      <c r="BE88" s="31"/>
      <c r="BF88" s="31"/>
      <c r="BG88" s="31"/>
    </row>
    <row r="89" spans="2:59" x14ac:dyDescent="0.25">
      <c r="B89" s="2"/>
      <c r="C89" s="268"/>
      <c r="D89" s="269"/>
      <c r="E89" s="269"/>
      <c r="F89" s="269"/>
      <c r="G89" s="269"/>
      <c r="H89" s="269"/>
      <c r="I89" s="269"/>
      <c r="J89" s="269"/>
      <c r="K89" s="269"/>
      <c r="L89" s="269"/>
      <c r="M89" s="269"/>
      <c r="N89" s="269"/>
      <c r="O89" s="269"/>
      <c r="P89" s="269"/>
      <c r="Q89" s="270"/>
      <c r="S89" s="271"/>
      <c r="T89" s="272"/>
      <c r="U89" s="272"/>
      <c r="V89" s="272"/>
      <c r="W89" s="272"/>
      <c r="X89" s="272"/>
      <c r="Y89" s="272"/>
      <c r="Z89" s="272"/>
      <c r="AA89" s="272"/>
      <c r="AB89" s="272"/>
      <c r="AC89" s="272"/>
      <c r="AD89" s="272"/>
      <c r="AE89" s="272"/>
      <c r="AF89" s="272"/>
      <c r="AG89" s="272"/>
      <c r="AH89" s="273"/>
      <c r="AI89" s="9"/>
      <c r="AJ89" s="31"/>
      <c r="AK89" s="31"/>
      <c r="AM89" s="31"/>
      <c r="AR89" s="31"/>
      <c r="AS89" s="31"/>
      <c r="AT89" s="31"/>
      <c r="AU89" s="31"/>
      <c r="AV89" s="31"/>
      <c r="AW89" s="31"/>
      <c r="AX89" s="31"/>
      <c r="AY89" s="31"/>
      <c r="AZ89" s="31"/>
      <c r="BA89" s="31"/>
      <c r="BB89" s="31"/>
      <c r="BC89" s="31"/>
      <c r="BD89" s="31"/>
      <c r="BE89" s="31"/>
      <c r="BF89" s="31"/>
      <c r="BG89" s="31"/>
    </row>
    <row r="90" spans="2:59" x14ac:dyDescent="0.25">
      <c r="B90" s="2"/>
      <c r="C90" s="213"/>
      <c r="D90" s="214"/>
      <c r="E90" s="214"/>
      <c r="F90" s="214"/>
      <c r="G90" s="214"/>
      <c r="H90" s="214"/>
      <c r="I90" s="214"/>
      <c r="J90" s="214"/>
      <c r="K90" s="214"/>
      <c r="L90" s="214"/>
      <c r="M90" s="214"/>
      <c r="N90" s="214"/>
      <c r="O90" s="214"/>
      <c r="P90" s="214"/>
      <c r="Q90" s="215"/>
      <c r="S90" s="274"/>
      <c r="T90" s="275"/>
      <c r="U90" s="275"/>
      <c r="V90" s="275"/>
      <c r="W90" s="275"/>
      <c r="X90" s="275"/>
      <c r="Y90" s="275"/>
      <c r="Z90" s="275"/>
      <c r="AA90" s="275"/>
      <c r="AB90" s="275"/>
      <c r="AC90" s="275"/>
      <c r="AD90" s="275"/>
      <c r="AE90" s="275"/>
      <c r="AF90" s="275"/>
      <c r="AG90" s="275"/>
      <c r="AH90" s="276"/>
      <c r="AI90" s="9"/>
      <c r="AJ90" s="31"/>
      <c r="AK90" s="31"/>
      <c r="AM90" s="31"/>
      <c r="AR90" s="31"/>
      <c r="AS90" s="31"/>
      <c r="AT90" s="31"/>
      <c r="AU90" s="31"/>
      <c r="AV90" s="31"/>
      <c r="AW90" s="31"/>
      <c r="AX90" s="31"/>
      <c r="AY90" s="31"/>
      <c r="AZ90" s="31"/>
      <c r="BA90" s="31"/>
      <c r="BB90" s="31"/>
      <c r="BC90" s="31"/>
      <c r="BD90" s="31"/>
      <c r="BE90" s="31"/>
      <c r="BF90" s="31"/>
      <c r="BG90" s="31"/>
    </row>
    <row r="91" spans="2:59" x14ac:dyDescent="0.25">
      <c r="B91" s="2"/>
      <c r="C91" s="213"/>
      <c r="D91" s="214"/>
      <c r="E91" s="214"/>
      <c r="F91" s="214"/>
      <c r="G91" s="214"/>
      <c r="H91" s="214"/>
      <c r="I91" s="214"/>
      <c r="J91" s="214"/>
      <c r="K91" s="214"/>
      <c r="L91" s="214"/>
      <c r="M91" s="214"/>
      <c r="N91" s="214"/>
      <c r="O91" s="214"/>
      <c r="P91" s="214"/>
      <c r="Q91" s="215"/>
      <c r="S91" s="274"/>
      <c r="T91" s="275"/>
      <c r="U91" s="275"/>
      <c r="V91" s="275"/>
      <c r="W91" s="275"/>
      <c r="X91" s="275"/>
      <c r="Y91" s="275"/>
      <c r="Z91" s="275"/>
      <c r="AA91" s="275"/>
      <c r="AB91" s="275"/>
      <c r="AC91" s="275"/>
      <c r="AD91" s="275"/>
      <c r="AE91" s="275"/>
      <c r="AF91" s="275"/>
      <c r="AG91" s="275"/>
      <c r="AH91" s="276"/>
      <c r="AI91" s="9"/>
      <c r="AJ91" s="31"/>
      <c r="AK91" s="31"/>
      <c r="AM91" s="31"/>
      <c r="AR91" s="31"/>
      <c r="AS91" s="31"/>
      <c r="AT91" s="31"/>
      <c r="AU91" s="31"/>
      <c r="AV91" s="31"/>
      <c r="AW91" s="31"/>
      <c r="AX91" s="31"/>
      <c r="AY91" s="31"/>
      <c r="AZ91" s="31"/>
      <c r="BA91" s="31"/>
      <c r="BB91" s="31"/>
      <c r="BC91" s="31"/>
      <c r="BD91" s="31"/>
      <c r="BE91" s="31"/>
      <c r="BF91" s="31"/>
      <c r="BG91" s="31"/>
    </row>
    <row r="92" spans="2:59" x14ac:dyDescent="0.25">
      <c r="B92" s="2"/>
      <c r="C92" s="213"/>
      <c r="D92" s="214"/>
      <c r="E92" s="214"/>
      <c r="F92" s="214"/>
      <c r="G92" s="214"/>
      <c r="H92" s="214"/>
      <c r="I92" s="214"/>
      <c r="J92" s="214"/>
      <c r="K92" s="214"/>
      <c r="L92" s="214"/>
      <c r="M92" s="214"/>
      <c r="N92" s="214"/>
      <c r="O92" s="214"/>
      <c r="P92" s="214"/>
      <c r="Q92" s="215"/>
      <c r="S92" s="274"/>
      <c r="T92" s="275"/>
      <c r="U92" s="275"/>
      <c r="V92" s="275"/>
      <c r="W92" s="275"/>
      <c r="X92" s="275"/>
      <c r="Y92" s="275"/>
      <c r="Z92" s="275"/>
      <c r="AA92" s="275"/>
      <c r="AB92" s="275"/>
      <c r="AC92" s="275"/>
      <c r="AD92" s="275"/>
      <c r="AE92" s="275"/>
      <c r="AF92" s="275"/>
      <c r="AG92" s="275"/>
      <c r="AH92" s="276"/>
      <c r="AI92" s="9"/>
      <c r="AJ92" s="31"/>
      <c r="AK92" s="31"/>
      <c r="AM92" s="31"/>
      <c r="AR92" s="31"/>
      <c r="AS92" s="31"/>
      <c r="AT92" s="31"/>
      <c r="AU92" s="31"/>
      <c r="AV92" s="31"/>
      <c r="AW92" s="31"/>
      <c r="AX92" s="31"/>
      <c r="AY92" s="31"/>
      <c r="AZ92" s="31"/>
      <c r="BA92" s="31"/>
      <c r="BB92" s="31"/>
      <c r="BC92" s="31"/>
      <c r="BD92" s="31"/>
      <c r="BE92" s="31"/>
      <c r="BF92" s="31"/>
      <c r="BG92" s="31"/>
    </row>
    <row r="93" spans="2:59" x14ac:dyDescent="0.25">
      <c r="B93" s="2"/>
      <c r="C93" s="213"/>
      <c r="D93" s="214"/>
      <c r="E93" s="214"/>
      <c r="F93" s="214"/>
      <c r="G93" s="214"/>
      <c r="H93" s="214"/>
      <c r="I93" s="214"/>
      <c r="J93" s="214"/>
      <c r="K93" s="214"/>
      <c r="L93" s="214"/>
      <c r="M93" s="214"/>
      <c r="N93" s="214"/>
      <c r="O93" s="214"/>
      <c r="P93" s="214"/>
      <c r="Q93" s="215"/>
      <c r="S93" s="274"/>
      <c r="T93" s="275"/>
      <c r="U93" s="275"/>
      <c r="V93" s="275"/>
      <c r="W93" s="275"/>
      <c r="X93" s="275"/>
      <c r="Y93" s="275"/>
      <c r="Z93" s="275"/>
      <c r="AA93" s="275"/>
      <c r="AB93" s="275"/>
      <c r="AC93" s="275"/>
      <c r="AD93" s="275"/>
      <c r="AE93" s="275"/>
      <c r="AF93" s="275"/>
      <c r="AG93" s="275"/>
      <c r="AH93" s="276"/>
      <c r="AI93" s="9"/>
      <c r="AJ93" s="31"/>
      <c r="AK93" s="31"/>
      <c r="AM93" s="31"/>
      <c r="AR93" s="31"/>
      <c r="AS93" s="31"/>
      <c r="AT93" s="31"/>
      <c r="AU93" s="31"/>
      <c r="AV93" s="31"/>
      <c r="AW93" s="31"/>
      <c r="AX93" s="31"/>
      <c r="AY93" s="31"/>
      <c r="AZ93" s="31"/>
      <c r="BA93" s="31"/>
      <c r="BB93" s="31"/>
      <c r="BC93" s="31"/>
      <c r="BD93" s="31"/>
      <c r="BE93" s="31"/>
      <c r="BF93" s="31"/>
      <c r="BG93" s="31"/>
    </row>
    <row r="94" spans="2:59" x14ac:dyDescent="0.25">
      <c r="B94" s="2"/>
      <c r="C94" s="213"/>
      <c r="D94" s="214"/>
      <c r="E94" s="214"/>
      <c r="F94" s="214"/>
      <c r="G94" s="214"/>
      <c r="H94" s="214"/>
      <c r="I94" s="214"/>
      <c r="J94" s="214"/>
      <c r="K94" s="214"/>
      <c r="L94" s="214"/>
      <c r="M94" s="214"/>
      <c r="N94" s="214"/>
      <c r="O94" s="214"/>
      <c r="P94" s="214"/>
      <c r="Q94" s="215"/>
      <c r="S94" s="274"/>
      <c r="T94" s="275"/>
      <c r="U94" s="275"/>
      <c r="V94" s="275"/>
      <c r="W94" s="275"/>
      <c r="X94" s="275"/>
      <c r="Y94" s="275"/>
      <c r="Z94" s="275"/>
      <c r="AA94" s="275"/>
      <c r="AB94" s="275"/>
      <c r="AC94" s="275"/>
      <c r="AD94" s="275"/>
      <c r="AE94" s="275"/>
      <c r="AF94" s="275"/>
      <c r="AG94" s="275"/>
      <c r="AH94" s="276"/>
      <c r="AI94" s="9"/>
      <c r="AJ94" s="31"/>
      <c r="AK94" s="31"/>
      <c r="AM94" s="31"/>
      <c r="AR94" s="31"/>
      <c r="AS94" s="31"/>
      <c r="AT94" s="31"/>
      <c r="AU94" s="31"/>
      <c r="AV94" s="31"/>
      <c r="AW94" s="31"/>
      <c r="AX94" s="31"/>
      <c r="AY94" s="31"/>
      <c r="AZ94" s="31"/>
      <c r="BA94" s="31"/>
      <c r="BB94" s="31"/>
      <c r="BC94" s="31"/>
      <c r="BD94" s="31"/>
      <c r="BE94" s="31"/>
      <c r="BF94" s="31"/>
      <c r="BG94" s="31"/>
    </row>
    <row r="95" spans="2:59" x14ac:dyDescent="0.25">
      <c r="B95" s="2"/>
      <c r="C95" s="213"/>
      <c r="D95" s="214"/>
      <c r="E95" s="214"/>
      <c r="F95" s="214"/>
      <c r="G95" s="214"/>
      <c r="H95" s="214"/>
      <c r="I95" s="214"/>
      <c r="J95" s="214"/>
      <c r="K95" s="214"/>
      <c r="L95" s="214"/>
      <c r="M95" s="214"/>
      <c r="N95" s="214"/>
      <c r="O95" s="214"/>
      <c r="P95" s="214"/>
      <c r="Q95" s="215"/>
      <c r="S95" s="274"/>
      <c r="T95" s="275"/>
      <c r="U95" s="275"/>
      <c r="V95" s="275"/>
      <c r="W95" s="275"/>
      <c r="X95" s="275"/>
      <c r="Y95" s="275"/>
      <c r="Z95" s="275"/>
      <c r="AA95" s="275"/>
      <c r="AB95" s="275"/>
      <c r="AC95" s="275"/>
      <c r="AD95" s="275"/>
      <c r="AE95" s="275"/>
      <c r="AF95" s="275"/>
      <c r="AG95" s="275"/>
      <c r="AH95" s="276"/>
      <c r="AI95" s="9"/>
      <c r="AJ95" s="31"/>
      <c r="AK95" s="31"/>
      <c r="AM95" s="31"/>
      <c r="AR95" s="31"/>
      <c r="AS95" s="31"/>
      <c r="AT95" s="31"/>
      <c r="AU95" s="31"/>
      <c r="AV95" s="31"/>
      <c r="AW95" s="31"/>
      <c r="AX95" s="31"/>
      <c r="AY95" s="31"/>
      <c r="AZ95" s="31"/>
      <c r="BA95" s="31"/>
      <c r="BB95" s="31"/>
      <c r="BC95" s="31"/>
      <c r="BD95" s="31"/>
      <c r="BE95" s="31"/>
      <c r="BF95" s="31"/>
      <c r="BG95" s="31"/>
    </row>
    <row r="96" spans="2:59" x14ac:dyDescent="0.25">
      <c r="B96" s="2"/>
      <c r="C96" s="213"/>
      <c r="D96" s="214"/>
      <c r="E96" s="214"/>
      <c r="F96" s="214"/>
      <c r="G96" s="214"/>
      <c r="H96" s="214"/>
      <c r="I96" s="214"/>
      <c r="J96" s="214"/>
      <c r="K96" s="214"/>
      <c r="L96" s="214"/>
      <c r="M96" s="214"/>
      <c r="N96" s="214"/>
      <c r="O96" s="214"/>
      <c r="P96" s="214"/>
      <c r="Q96" s="215"/>
      <c r="S96" s="274"/>
      <c r="T96" s="275"/>
      <c r="U96" s="275"/>
      <c r="V96" s="275"/>
      <c r="W96" s="275"/>
      <c r="X96" s="275"/>
      <c r="Y96" s="275"/>
      <c r="Z96" s="275"/>
      <c r="AA96" s="275"/>
      <c r="AB96" s="275"/>
      <c r="AC96" s="275"/>
      <c r="AD96" s="275"/>
      <c r="AE96" s="275"/>
      <c r="AF96" s="275"/>
      <c r="AG96" s="275"/>
      <c r="AH96" s="276"/>
      <c r="AI96" s="9"/>
      <c r="AJ96" s="31"/>
      <c r="AK96" s="31"/>
      <c r="AM96" s="31"/>
      <c r="AR96" s="31"/>
      <c r="AS96" s="31"/>
      <c r="AT96" s="31"/>
      <c r="AU96" s="31"/>
      <c r="AV96" s="31"/>
      <c r="AW96" s="31"/>
      <c r="AX96" s="31"/>
      <c r="AY96" s="31"/>
      <c r="AZ96" s="31"/>
      <c r="BA96" s="31"/>
      <c r="BB96" s="31"/>
      <c r="BC96" s="31"/>
      <c r="BD96" s="31"/>
      <c r="BE96" s="31"/>
      <c r="BF96" s="31"/>
      <c r="BG96" s="31"/>
    </row>
    <row r="97" spans="2:59" x14ac:dyDescent="0.25">
      <c r="B97" s="2"/>
      <c r="C97" s="213"/>
      <c r="D97" s="214"/>
      <c r="E97" s="214"/>
      <c r="F97" s="214"/>
      <c r="G97" s="214"/>
      <c r="H97" s="214"/>
      <c r="I97" s="214"/>
      <c r="J97" s="214"/>
      <c r="K97" s="214"/>
      <c r="L97" s="214"/>
      <c r="M97" s="214"/>
      <c r="N97" s="214"/>
      <c r="O97" s="214"/>
      <c r="P97" s="214"/>
      <c r="Q97" s="215"/>
      <c r="S97" s="213"/>
      <c r="T97" s="214"/>
      <c r="U97" s="214"/>
      <c r="V97" s="214"/>
      <c r="W97" s="214"/>
      <c r="X97" s="214"/>
      <c r="Y97" s="214"/>
      <c r="Z97" s="214"/>
      <c r="AA97" s="214"/>
      <c r="AB97" s="214"/>
      <c r="AC97" s="214"/>
      <c r="AD97" s="214"/>
      <c r="AE97" s="214"/>
      <c r="AF97" s="214"/>
      <c r="AG97" s="214"/>
      <c r="AH97" s="215"/>
      <c r="AI97" s="9"/>
      <c r="AJ97" s="31"/>
      <c r="AK97" s="31"/>
      <c r="AM97" s="31"/>
      <c r="AR97" s="31"/>
      <c r="AS97" s="31"/>
      <c r="AT97" s="31"/>
      <c r="AU97" s="31"/>
      <c r="AV97" s="31"/>
      <c r="AW97" s="31"/>
      <c r="AX97" s="31"/>
      <c r="AY97" s="31"/>
      <c r="AZ97" s="31"/>
      <c r="BA97" s="31"/>
      <c r="BB97" s="31"/>
      <c r="BC97" s="31"/>
      <c r="BD97" s="31"/>
      <c r="BE97" s="31"/>
      <c r="BF97" s="31"/>
      <c r="BG97" s="31"/>
    </row>
    <row r="98" spans="2:59" ht="15.75" thickBot="1" x14ac:dyDescent="0.3">
      <c r="B98" s="2"/>
      <c r="C98" s="216"/>
      <c r="D98" s="217"/>
      <c r="E98" s="217"/>
      <c r="F98" s="217"/>
      <c r="G98" s="217"/>
      <c r="H98" s="217"/>
      <c r="I98" s="217"/>
      <c r="J98" s="217"/>
      <c r="K98" s="217"/>
      <c r="L98" s="217"/>
      <c r="M98" s="217"/>
      <c r="N98" s="217"/>
      <c r="O98" s="217"/>
      <c r="P98" s="217"/>
      <c r="Q98" s="218"/>
      <c r="S98" s="216"/>
      <c r="T98" s="217"/>
      <c r="U98" s="217"/>
      <c r="V98" s="217"/>
      <c r="W98" s="217"/>
      <c r="X98" s="217"/>
      <c r="Y98" s="217"/>
      <c r="Z98" s="217"/>
      <c r="AA98" s="217"/>
      <c r="AB98" s="217"/>
      <c r="AC98" s="217"/>
      <c r="AD98" s="217"/>
      <c r="AE98" s="217"/>
      <c r="AF98" s="217"/>
      <c r="AG98" s="217"/>
      <c r="AH98" s="218"/>
      <c r="AI98" s="9"/>
      <c r="AJ98" s="31"/>
      <c r="AK98" s="31"/>
      <c r="AM98" s="31"/>
      <c r="AR98" s="31"/>
      <c r="AS98" s="31"/>
      <c r="AT98" s="31"/>
      <c r="AU98" s="31"/>
      <c r="AV98" s="31"/>
      <c r="AW98" s="31"/>
      <c r="AX98" s="31"/>
      <c r="AY98" s="31"/>
      <c r="AZ98" s="31"/>
      <c r="BA98" s="31"/>
      <c r="BB98" s="31"/>
      <c r="BC98" s="31"/>
      <c r="BD98" s="31"/>
      <c r="BE98" s="31"/>
      <c r="BF98" s="31"/>
      <c r="BG98" s="31"/>
    </row>
    <row r="99" spans="2:59" ht="8.25" customHeight="1" x14ac:dyDescent="0.25">
      <c r="B99" s="2"/>
      <c r="C99" s="12"/>
      <c r="AI99" s="9"/>
      <c r="AJ99" s="31"/>
      <c r="AK99" s="31"/>
      <c r="AM99" s="31"/>
      <c r="AR99" s="31"/>
      <c r="AS99" s="31"/>
      <c r="AT99" s="31"/>
      <c r="AU99" s="31"/>
      <c r="AV99" s="31"/>
      <c r="AW99" s="31"/>
      <c r="AX99" s="31"/>
      <c r="AY99" s="31"/>
      <c r="AZ99" s="31"/>
      <c r="BA99" s="31"/>
      <c r="BB99" s="31"/>
      <c r="BC99" s="31"/>
      <c r="BD99" s="31"/>
      <c r="BE99" s="31"/>
      <c r="BF99" s="31"/>
      <c r="BG99" s="31"/>
    </row>
    <row r="100" spans="2:59" ht="12.75" customHeight="1" thickBot="1" x14ac:dyDescent="0.3">
      <c r="B100" s="25"/>
      <c r="C100" s="248" t="s">
        <v>46</v>
      </c>
      <c r="D100" s="248"/>
      <c r="E100" s="248"/>
      <c r="F100" s="248"/>
      <c r="G100" s="248"/>
      <c r="H100" s="248"/>
      <c r="I100" s="248"/>
      <c r="J100" s="248"/>
      <c r="K100" s="248"/>
      <c r="L100" s="248"/>
      <c r="M100" s="248"/>
      <c r="N100" s="248"/>
      <c r="O100" s="248"/>
      <c r="P100" s="248"/>
      <c r="Q100" s="248"/>
      <c r="S100" s="248" t="s">
        <v>13</v>
      </c>
      <c r="T100" s="248"/>
      <c r="U100" s="248"/>
      <c r="V100" s="248"/>
      <c r="W100" s="248"/>
      <c r="X100" s="248"/>
      <c r="Y100" s="248"/>
      <c r="Z100" s="248"/>
      <c r="AA100" s="248"/>
      <c r="AB100" s="248"/>
      <c r="AC100" s="248"/>
      <c r="AD100" s="248"/>
      <c r="AE100" s="248"/>
      <c r="AF100" s="248"/>
      <c r="AG100" s="248"/>
      <c r="AH100" s="248"/>
      <c r="AI100" s="9"/>
      <c r="AJ100" s="31"/>
      <c r="AK100" s="31"/>
      <c r="AL100" s="31"/>
      <c r="AM100" s="31"/>
      <c r="AR100" s="31"/>
      <c r="AS100" s="31"/>
      <c r="AT100" s="31"/>
      <c r="AU100" s="31"/>
      <c r="AV100" s="31"/>
      <c r="AW100" s="31"/>
      <c r="AX100" s="31"/>
      <c r="AY100" s="31"/>
      <c r="AZ100" s="31"/>
      <c r="BA100" s="31"/>
      <c r="BB100" s="31"/>
      <c r="BC100" s="31"/>
      <c r="BD100" s="31"/>
      <c r="BE100" s="31"/>
      <c r="BF100" s="31"/>
      <c r="BG100" s="31"/>
    </row>
    <row r="101" spans="2:59" x14ac:dyDescent="0.25">
      <c r="B101" s="2"/>
      <c r="C101" s="271"/>
      <c r="D101" s="272"/>
      <c r="E101" s="272"/>
      <c r="F101" s="272"/>
      <c r="G101" s="272"/>
      <c r="H101" s="272"/>
      <c r="I101" s="272"/>
      <c r="J101" s="272"/>
      <c r="K101" s="272"/>
      <c r="L101" s="272"/>
      <c r="M101" s="272"/>
      <c r="N101" s="272"/>
      <c r="O101" s="272"/>
      <c r="P101" s="272"/>
      <c r="Q101" s="273"/>
      <c r="S101" s="271"/>
      <c r="T101" s="272"/>
      <c r="U101" s="272"/>
      <c r="V101" s="272"/>
      <c r="W101" s="272"/>
      <c r="X101" s="272"/>
      <c r="Y101" s="272"/>
      <c r="Z101" s="272"/>
      <c r="AA101" s="272"/>
      <c r="AB101" s="272"/>
      <c r="AC101" s="272"/>
      <c r="AD101" s="272"/>
      <c r="AE101" s="272"/>
      <c r="AF101" s="272"/>
      <c r="AG101" s="272"/>
      <c r="AH101" s="273"/>
      <c r="AI101" s="9"/>
      <c r="AJ101" s="31"/>
      <c r="AK101" s="31"/>
      <c r="AL101" s="31"/>
      <c r="AM101" s="31"/>
      <c r="AR101" s="31"/>
      <c r="AS101" s="31"/>
      <c r="AT101" s="31"/>
      <c r="AU101" s="31"/>
      <c r="AV101" s="31"/>
      <c r="AW101" s="31"/>
      <c r="AX101" s="31"/>
      <c r="AY101" s="31"/>
      <c r="AZ101" s="31"/>
      <c r="BA101" s="31"/>
      <c r="BB101" s="31"/>
      <c r="BC101" s="31"/>
      <c r="BD101" s="31"/>
      <c r="BE101" s="31"/>
      <c r="BF101" s="31"/>
      <c r="BG101" s="31"/>
    </row>
    <row r="102" spans="2:59" x14ac:dyDescent="0.25">
      <c r="B102" s="2"/>
      <c r="C102" s="274"/>
      <c r="D102" s="275"/>
      <c r="E102" s="275"/>
      <c r="F102" s="275"/>
      <c r="G102" s="275"/>
      <c r="H102" s="275"/>
      <c r="I102" s="275"/>
      <c r="J102" s="275"/>
      <c r="K102" s="275"/>
      <c r="L102" s="275"/>
      <c r="M102" s="275"/>
      <c r="N102" s="275"/>
      <c r="O102" s="275"/>
      <c r="P102" s="275"/>
      <c r="Q102" s="276"/>
      <c r="S102" s="274"/>
      <c r="T102" s="275"/>
      <c r="U102" s="275"/>
      <c r="V102" s="275"/>
      <c r="W102" s="275"/>
      <c r="X102" s="275"/>
      <c r="Y102" s="275"/>
      <c r="Z102" s="275"/>
      <c r="AA102" s="275"/>
      <c r="AB102" s="275"/>
      <c r="AC102" s="275"/>
      <c r="AD102" s="275"/>
      <c r="AE102" s="275"/>
      <c r="AF102" s="275"/>
      <c r="AG102" s="275"/>
      <c r="AH102" s="276"/>
      <c r="AI102" s="9"/>
      <c r="AJ102" s="31"/>
      <c r="AK102" s="31"/>
      <c r="AL102" s="31"/>
      <c r="AM102" s="31"/>
      <c r="AR102" s="31"/>
      <c r="AS102" s="31"/>
      <c r="AT102" s="31"/>
      <c r="AU102" s="31"/>
      <c r="AV102" s="31"/>
      <c r="AW102" s="31"/>
      <c r="AX102" s="31"/>
      <c r="AY102" s="31"/>
      <c r="AZ102" s="31"/>
      <c r="BA102" s="31"/>
      <c r="BB102" s="31"/>
      <c r="BC102" s="31"/>
      <c r="BD102" s="31"/>
      <c r="BE102" s="31"/>
      <c r="BF102" s="31"/>
      <c r="BG102" s="31"/>
    </row>
    <row r="103" spans="2:59" x14ac:dyDescent="0.25">
      <c r="B103" s="2"/>
      <c r="C103" s="274"/>
      <c r="D103" s="275"/>
      <c r="E103" s="275"/>
      <c r="F103" s="275"/>
      <c r="G103" s="275"/>
      <c r="H103" s="275"/>
      <c r="I103" s="275"/>
      <c r="J103" s="275"/>
      <c r="K103" s="275"/>
      <c r="L103" s="275"/>
      <c r="M103" s="275"/>
      <c r="N103" s="275"/>
      <c r="O103" s="275"/>
      <c r="P103" s="275"/>
      <c r="Q103" s="276"/>
      <c r="S103" s="274"/>
      <c r="T103" s="275"/>
      <c r="U103" s="275"/>
      <c r="V103" s="275"/>
      <c r="W103" s="275"/>
      <c r="X103" s="275"/>
      <c r="Y103" s="275"/>
      <c r="Z103" s="275"/>
      <c r="AA103" s="275"/>
      <c r="AB103" s="275"/>
      <c r="AC103" s="275"/>
      <c r="AD103" s="275"/>
      <c r="AE103" s="275"/>
      <c r="AF103" s="275"/>
      <c r="AG103" s="275"/>
      <c r="AH103" s="276"/>
      <c r="AI103" s="9"/>
      <c r="AJ103" s="31"/>
      <c r="AK103" s="31"/>
      <c r="AL103" s="31"/>
      <c r="AM103" s="31"/>
      <c r="AR103" s="31"/>
      <c r="AS103" s="31"/>
      <c r="AT103" s="31"/>
      <c r="AU103" s="31"/>
      <c r="AV103" s="31"/>
      <c r="AW103" s="31"/>
      <c r="AX103" s="31"/>
      <c r="AY103" s="31"/>
      <c r="AZ103" s="31"/>
      <c r="BA103" s="31"/>
      <c r="BB103" s="31"/>
      <c r="BC103" s="31"/>
      <c r="BD103" s="31"/>
      <c r="BE103" s="31"/>
      <c r="BF103" s="31"/>
      <c r="BG103" s="31"/>
    </row>
    <row r="104" spans="2:59" x14ac:dyDescent="0.25">
      <c r="B104" s="2"/>
      <c r="C104" s="274"/>
      <c r="D104" s="275"/>
      <c r="E104" s="275"/>
      <c r="F104" s="275"/>
      <c r="G104" s="275"/>
      <c r="H104" s="275"/>
      <c r="I104" s="275"/>
      <c r="J104" s="275"/>
      <c r="K104" s="275"/>
      <c r="L104" s="275"/>
      <c r="M104" s="275"/>
      <c r="N104" s="275"/>
      <c r="O104" s="275"/>
      <c r="P104" s="275"/>
      <c r="Q104" s="276"/>
      <c r="S104" s="274"/>
      <c r="T104" s="275"/>
      <c r="U104" s="275"/>
      <c r="V104" s="275"/>
      <c r="W104" s="275"/>
      <c r="X104" s="275"/>
      <c r="Y104" s="275"/>
      <c r="Z104" s="275"/>
      <c r="AA104" s="275"/>
      <c r="AB104" s="275"/>
      <c r="AC104" s="275"/>
      <c r="AD104" s="275"/>
      <c r="AE104" s="275"/>
      <c r="AF104" s="275"/>
      <c r="AG104" s="275"/>
      <c r="AH104" s="276"/>
      <c r="AI104" s="9"/>
      <c r="AJ104" s="31"/>
      <c r="AK104" s="31"/>
      <c r="AL104" s="31"/>
      <c r="AM104" s="31"/>
      <c r="AR104" s="31"/>
      <c r="AS104" s="31"/>
      <c r="AT104" s="31"/>
      <c r="AU104" s="31"/>
      <c r="AV104" s="31"/>
      <c r="AW104" s="31"/>
      <c r="AX104" s="31"/>
      <c r="AY104" s="31"/>
      <c r="AZ104" s="31"/>
      <c r="BA104" s="31"/>
      <c r="BB104" s="31"/>
      <c r="BC104" s="31"/>
      <c r="BD104" s="31"/>
      <c r="BE104" s="31"/>
      <c r="BF104" s="31"/>
      <c r="BG104" s="31"/>
    </row>
    <row r="105" spans="2:59" x14ac:dyDescent="0.25">
      <c r="B105" s="2"/>
      <c r="C105" s="274"/>
      <c r="D105" s="275"/>
      <c r="E105" s="275"/>
      <c r="F105" s="275"/>
      <c r="G105" s="275"/>
      <c r="H105" s="275"/>
      <c r="I105" s="275"/>
      <c r="J105" s="275"/>
      <c r="K105" s="275"/>
      <c r="L105" s="275"/>
      <c r="M105" s="275"/>
      <c r="N105" s="275"/>
      <c r="O105" s="275"/>
      <c r="P105" s="275"/>
      <c r="Q105" s="276"/>
      <c r="S105" s="274"/>
      <c r="T105" s="275"/>
      <c r="U105" s="275"/>
      <c r="V105" s="275"/>
      <c r="W105" s="275"/>
      <c r="X105" s="275"/>
      <c r="Y105" s="275"/>
      <c r="Z105" s="275"/>
      <c r="AA105" s="275"/>
      <c r="AB105" s="275"/>
      <c r="AC105" s="275"/>
      <c r="AD105" s="275"/>
      <c r="AE105" s="275"/>
      <c r="AF105" s="275"/>
      <c r="AG105" s="275"/>
      <c r="AH105" s="276"/>
      <c r="AI105" s="9"/>
      <c r="AJ105" s="31"/>
      <c r="AK105" s="31"/>
      <c r="AL105" s="31"/>
      <c r="AM105" s="31"/>
      <c r="AO105" s="31"/>
      <c r="AP105" s="31"/>
      <c r="AQ105" s="31"/>
      <c r="AR105" s="31"/>
      <c r="AS105" s="31"/>
      <c r="AT105" s="31"/>
      <c r="AU105" s="31"/>
      <c r="AV105" s="31"/>
      <c r="AW105" s="31"/>
      <c r="AX105" s="31"/>
      <c r="AY105" s="31"/>
      <c r="AZ105" s="31"/>
      <c r="BA105" s="31"/>
      <c r="BB105" s="31"/>
      <c r="BC105" s="31"/>
      <c r="BD105" s="31"/>
      <c r="BE105" s="31"/>
      <c r="BF105" s="31"/>
      <c r="BG105" s="31"/>
    </row>
    <row r="106" spans="2:59" x14ac:dyDescent="0.25">
      <c r="B106" s="2"/>
      <c r="C106" s="274"/>
      <c r="D106" s="275"/>
      <c r="E106" s="275"/>
      <c r="F106" s="275"/>
      <c r="G106" s="275"/>
      <c r="H106" s="275"/>
      <c r="I106" s="275"/>
      <c r="J106" s="275"/>
      <c r="K106" s="275"/>
      <c r="L106" s="275"/>
      <c r="M106" s="275"/>
      <c r="N106" s="275"/>
      <c r="O106" s="275"/>
      <c r="P106" s="275"/>
      <c r="Q106" s="276"/>
      <c r="S106" s="274"/>
      <c r="T106" s="275"/>
      <c r="U106" s="275"/>
      <c r="V106" s="275"/>
      <c r="W106" s="275"/>
      <c r="X106" s="275"/>
      <c r="Y106" s="275"/>
      <c r="Z106" s="275"/>
      <c r="AA106" s="275"/>
      <c r="AB106" s="275"/>
      <c r="AC106" s="275"/>
      <c r="AD106" s="275"/>
      <c r="AE106" s="275"/>
      <c r="AF106" s="275"/>
      <c r="AG106" s="275"/>
      <c r="AH106" s="276"/>
      <c r="AI106" s="9"/>
    </row>
    <row r="107" spans="2:59" x14ac:dyDescent="0.25">
      <c r="B107" s="2"/>
      <c r="C107" s="274"/>
      <c r="D107" s="275"/>
      <c r="E107" s="275"/>
      <c r="F107" s="275"/>
      <c r="G107" s="275"/>
      <c r="H107" s="275"/>
      <c r="I107" s="275"/>
      <c r="J107" s="275"/>
      <c r="K107" s="275"/>
      <c r="L107" s="275"/>
      <c r="M107" s="275"/>
      <c r="N107" s="275"/>
      <c r="O107" s="275"/>
      <c r="P107" s="275"/>
      <c r="Q107" s="276"/>
      <c r="S107" s="274"/>
      <c r="T107" s="275"/>
      <c r="U107" s="275"/>
      <c r="V107" s="275"/>
      <c r="W107" s="275"/>
      <c r="X107" s="275"/>
      <c r="Y107" s="275"/>
      <c r="Z107" s="275"/>
      <c r="AA107" s="275"/>
      <c r="AB107" s="275"/>
      <c r="AC107" s="275"/>
      <c r="AD107" s="275"/>
      <c r="AE107" s="275"/>
      <c r="AF107" s="275"/>
      <c r="AG107" s="275"/>
      <c r="AH107" s="276"/>
      <c r="AI107" s="9"/>
    </row>
    <row r="108" spans="2:59" x14ac:dyDescent="0.25">
      <c r="B108" s="2"/>
      <c r="C108" s="274"/>
      <c r="D108" s="275"/>
      <c r="E108" s="275"/>
      <c r="F108" s="275"/>
      <c r="G108" s="275"/>
      <c r="H108" s="275"/>
      <c r="I108" s="275"/>
      <c r="J108" s="275"/>
      <c r="K108" s="275"/>
      <c r="L108" s="275"/>
      <c r="M108" s="275"/>
      <c r="N108" s="275"/>
      <c r="O108" s="275"/>
      <c r="P108" s="275"/>
      <c r="Q108" s="276"/>
      <c r="S108" s="274"/>
      <c r="T108" s="275"/>
      <c r="U108" s="275"/>
      <c r="V108" s="275"/>
      <c r="W108" s="275"/>
      <c r="X108" s="275"/>
      <c r="Y108" s="275"/>
      <c r="Z108" s="275"/>
      <c r="AA108" s="275"/>
      <c r="AB108" s="275"/>
      <c r="AC108" s="275"/>
      <c r="AD108" s="275"/>
      <c r="AE108" s="275"/>
      <c r="AF108" s="275"/>
      <c r="AG108" s="275"/>
      <c r="AH108" s="276"/>
      <c r="AI108" s="9"/>
    </row>
    <row r="109" spans="2:59" x14ac:dyDescent="0.25">
      <c r="B109" s="2"/>
      <c r="C109" s="274"/>
      <c r="D109" s="275"/>
      <c r="E109" s="275"/>
      <c r="F109" s="275"/>
      <c r="G109" s="275"/>
      <c r="H109" s="275"/>
      <c r="I109" s="275"/>
      <c r="J109" s="275"/>
      <c r="K109" s="275"/>
      <c r="L109" s="275"/>
      <c r="M109" s="275"/>
      <c r="N109" s="275"/>
      <c r="O109" s="275"/>
      <c r="P109" s="275"/>
      <c r="Q109" s="276"/>
      <c r="S109" s="274"/>
      <c r="T109" s="275"/>
      <c r="U109" s="275"/>
      <c r="V109" s="275"/>
      <c r="W109" s="275"/>
      <c r="X109" s="275"/>
      <c r="Y109" s="275"/>
      <c r="Z109" s="275"/>
      <c r="AA109" s="275"/>
      <c r="AB109" s="275"/>
      <c r="AC109" s="275"/>
      <c r="AD109" s="275"/>
      <c r="AE109" s="275"/>
      <c r="AF109" s="275"/>
      <c r="AG109" s="275"/>
      <c r="AH109" s="276"/>
      <c r="AI109" s="9"/>
    </row>
    <row r="110" spans="2:59" x14ac:dyDescent="0.25">
      <c r="B110" s="2"/>
      <c r="C110" s="213"/>
      <c r="D110" s="214"/>
      <c r="E110" s="214"/>
      <c r="F110" s="214"/>
      <c r="G110" s="214"/>
      <c r="H110" s="214"/>
      <c r="I110" s="214"/>
      <c r="J110" s="214"/>
      <c r="K110" s="214"/>
      <c r="L110" s="214"/>
      <c r="M110" s="214"/>
      <c r="N110" s="214"/>
      <c r="O110" s="214"/>
      <c r="P110" s="214"/>
      <c r="Q110" s="215"/>
      <c r="S110" s="213"/>
      <c r="T110" s="214"/>
      <c r="U110" s="214"/>
      <c r="V110" s="214"/>
      <c r="W110" s="214"/>
      <c r="X110" s="214"/>
      <c r="Y110" s="214"/>
      <c r="Z110" s="214"/>
      <c r="AA110" s="214"/>
      <c r="AB110" s="214"/>
      <c r="AC110" s="214"/>
      <c r="AD110" s="214"/>
      <c r="AE110" s="214"/>
      <c r="AF110" s="214"/>
      <c r="AG110" s="214"/>
      <c r="AH110" s="215"/>
      <c r="AI110" s="9"/>
    </row>
    <row r="111" spans="2:59" ht="15.75" thickBot="1" x14ac:dyDescent="0.3">
      <c r="B111" s="2"/>
      <c r="C111" s="216"/>
      <c r="D111" s="217"/>
      <c r="E111" s="217"/>
      <c r="F111" s="217"/>
      <c r="G111" s="217"/>
      <c r="H111" s="217"/>
      <c r="I111" s="217"/>
      <c r="J111" s="217"/>
      <c r="K111" s="217"/>
      <c r="L111" s="217"/>
      <c r="M111" s="217"/>
      <c r="N111" s="217"/>
      <c r="O111" s="217"/>
      <c r="P111" s="217"/>
      <c r="Q111" s="218"/>
      <c r="S111" s="216"/>
      <c r="T111" s="217"/>
      <c r="U111" s="217"/>
      <c r="V111" s="217"/>
      <c r="W111" s="217"/>
      <c r="X111" s="217"/>
      <c r="Y111" s="217"/>
      <c r="Z111" s="217"/>
      <c r="AA111" s="217"/>
      <c r="AB111" s="217"/>
      <c r="AC111" s="217"/>
      <c r="AD111" s="217"/>
      <c r="AE111" s="217"/>
      <c r="AF111" s="217"/>
      <c r="AG111" s="217"/>
      <c r="AH111" s="218"/>
      <c r="AI111" s="9"/>
    </row>
    <row r="112" spans="2:59" ht="2.25" customHeight="1" x14ac:dyDescent="0.25">
      <c r="B112" s="26"/>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27"/>
      <c r="AJ112" s="1"/>
    </row>
    <row r="113" spans="2:35" ht="6" customHeight="1" thickBot="1" x14ac:dyDescent="0.3">
      <c r="B113" s="28"/>
      <c r="F113" s="1"/>
      <c r="G113" s="1"/>
      <c r="H113" s="1"/>
      <c r="I113" s="1"/>
      <c r="J113" s="1"/>
      <c r="K113" s="19"/>
      <c r="L113" s="19"/>
      <c r="M113" s="19"/>
      <c r="N113" s="19"/>
      <c r="O113" s="1"/>
      <c r="P113" s="29"/>
      <c r="Q113" s="1"/>
      <c r="R113" s="30"/>
      <c r="S113" s="1"/>
      <c r="T113" s="1"/>
      <c r="U113" s="1"/>
      <c r="V113" s="1"/>
      <c r="W113" s="1"/>
      <c r="X113" s="1"/>
      <c r="Y113" s="19"/>
      <c r="Z113" s="19"/>
      <c r="AA113" s="19"/>
      <c r="AB113" s="19"/>
      <c r="AC113" s="19"/>
      <c r="AD113" s="19"/>
      <c r="AE113" s="1"/>
      <c r="AI113" s="9"/>
    </row>
    <row r="114" spans="2:35" ht="15.75" thickBot="1" x14ac:dyDescent="0.3">
      <c r="B114" s="117"/>
      <c r="C114" s="118"/>
      <c r="D114" s="119"/>
      <c r="E114" s="119"/>
      <c r="F114" s="119"/>
      <c r="G114" s="119"/>
      <c r="H114" s="119"/>
      <c r="I114" s="119"/>
      <c r="J114" s="119"/>
      <c r="K114" s="119"/>
      <c r="L114" s="119"/>
      <c r="M114" s="119"/>
      <c r="N114" s="119"/>
      <c r="O114" s="119"/>
      <c r="P114" s="119"/>
      <c r="Q114" s="119"/>
      <c r="R114" s="119"/>
      <c r="S114" s="119"/>
      <c r="T114" s="119"/>
      <c r="U114" s="119"/>
      <c r="V114" s="119"/>
      <c r="W114" s="119" t="s">
        <v>5</v>
      </c>
      <c r="X114" s="119"/>
      <c r="Y114" s="119"/>
      <c r="Z114" s="119"/>
      <c r="AA114" s="119"/>
      <c r="AB114" s="119"/>
      <c r="AC114" s="119"/>
      <c r="AD114" s="119"/>
      <c r="AE114" s="119"/>
      <c r="AF114" s="119"/>
      <c r="AG114" s="119"/>
      <c r="AH114" s="119"/>
      <c r="AI114" s="120"/>
    </row>
    <row r="115" spans="2:35" ht="14.25" customHeight="1" thickTop="1" thickBot="1" x14ac:dyDescent="0.3">
      <c r="B115" s="110"/>
      <c r="C115" s="115" t="s">
        <v>426</v>
      </c>
      <c r="D115" s="112"/>
      <c r="E115" s="112"/>
      <c r="F115" s="112"/>
      <c r="G115" s="112"/>
      <c r="H115" s="112"/>
      <c r="I115" s="111"/>
      <c r="J115" s="112"/>
      <c r="K115" s="112"/>
      <c r="L115" s="112"/>
      <c r="M115" s="112"/>
      <c r="N115" s="112"/>
      <c r="O115" s="332"/>
      <c r="P115" s="332"/>
      <c r="Q115" s="332"/>
      <c r="R115" s="332"/>
      <c r="S115" s="332"/>
      <c r="T115" s="332"/>
      <c r="U115" s="112"/>
      <c r="V115" s="112"/>
      <c r="W115" s="333"/>
      <c r="X115" s="333"/>
      <c r="Y115" s="333"/>
      <c r="Z115" s="333"/>
      <c r="AA115" s="333"/>
      <c r="AB115" s="333"/>
      <c r="AC115" s="333"/>
      <c r="AD115" s="333"/>
      <c r="AE115" s="333"/>
      <c r="AF115" s="333"/>
      <c r="AG115" s="333"/>
      <c r="AH115" s="51"/>
      <c r="AI115" s="114"/>
    </row>
    <row r="116" spans="2:35" ht="6.75" customHeight="1" thickTop="1" thickBot="1" x14ac:dyDescent="0.3">
      <c r="B116" s="110"/>
      <c r="C116" s="111"/>
      <c r="D116" s="112"/>
      <c r="E116" s="112"/>
      <c r="F116" s="112"/>
      <c r="G116" s="112"/>
      <c r="H116" s="112"/>
      <c r="I116" s="112"/>
      <c r="J116" s="112"/>
      <c r="K116" s="112"/>
      <c r="L116" s="112"/>
      <c r="M116" s="112"/>
      <c r="N116" s="112"/>
      <c r="O116" s="116"/>
      <c r="P116" s="116"/>
      <c r="Q116" s="116"/>
      <c r="R116" s="116"/>
      <c r="S116" s="116"/>
      <c r="T116" s="116"/>
      <c r="U116" s="112"/>
      <c r="V116" s="112"/>
      <c r="W116" s="333"/>
      <c r="X116" s="333"/>
      <c r="Y116" s="333"/>
      <c r="Z116" s="333"/>
      <c r="AA116" s="333"/>
      <c r="AB116" s="333"/>
      <c r="AC116" s="333"/>
      <c r="AD116" s="333"/>
      <c r="AE116" s="333"/>
      <c r="AF116" s="333"/>
      <c r="AG116" s="333"/>
      <c r="AH116" s="51"/>
      <c r="AI116" s="114"/>
    </row>
    <row r="117" spans="2:35" ht="12.75" customHeight="1" thickTop="1" thickBot="1" x14ac:dyDescent="0.3">
      <c r="B117" s="110"/>
      <c r="C117" s="115" t="s">
        <v>40</v>
      </c>
      <c r="D117" s="112"/>
      <c r="E117" s="112"/>
      <c r="F117" s="112"/>
      <c r="G117" s="112"/>
      <c r="H117" s="112"/>
      <c r="I117" s="111"/>
      <c r="J117" s="112"/>
      <c r="K117" s="112"/>
      <c r="L117" s="113"/>
      <c r="M117" s="112"/>
      <c r="N117" s="112"/>
      <c r="O117" s="340"/>
      <c r="P117" s="341"/>
      <c r="Q117" s="341"/>
      <c r="R117" s="341"/>
      <c r="S117" s="341"/>
      <c r="T117" s="342"/>
      <c r="U117" s="112"/>
      <c r="V117" s="112"/>
      <c r="W117" s="333"/>
      <c r="X117" s="333"/>
      <c r="Y117" s="333"/>
      <c r="Z117" s="333"/>
      <c r="AA117" s="333"/>
      <c r="AB117" s="333"/>
      <c r="AC117" s="333"/>
      <c r="AD117" s="333"/>
      <c r="AE117" s="333"/>
      <c r="AF117" s="333"/>
      <c r="AG117" s="333"/>
      <c r="AH117" s="51"/>
      <c r="AI117" s="114"/>
    </row>
    <row r="118" spans="2:35" ht="20.25" customHeight="1" thickTop="1" x14ac:dyDescent="0.25">
      <c r="B118" s="123" t="s">
        <v>221</v>
      </c>
      <c r="C118" s="124"/>
      <c r="D118" s="124"/>
      <c r="E118" s="124"/>
      <c r="F118" s="124"/>
      <c r="G118" s="124"/>
      <c r="H118" s="343"/>
      <c r="I118" s="343"/>
      <c r="J118" s="343"/>
      <c r="K118" s="343"/>
      <c r="L118" s="343"/>
      <c r="M118" s="343"/>
      <c r="N118" s="343"/>
      <c r="O118" s="343"/>
      <c r="P118" s="343"/>
      <c r="Q118" s="343"/>
      <c r="R118" s="343"/>
      <c r="S118" s="343"/>
      <c r="T118" s="343"/>
      <c r="U118" s="343"/>
      <c r="V118" s="343"/>
      <c r="W118" s="343"/>
      <c r="X118" s="343"/>
      <c r="Y118" s="343"/>
      <c r="Z118" s="343"/>
      <c r="AA118" s="343"/>
      <c r="AB118" s="343"/>
      <c r="AC118" s="343"/>
      <c r="AD118" s="343"/>
      <c r="AE118" s="343"/>
      <c r="AF118" s="343"/>
      <c r="AG118" s="343"/>
      <c r="AH118" s="124"/>
      <c r="AI118" s="125"/>
    </row>
    <row r="119" spans="2:35" ht="16.5" customHeight="1" thickBot="1" x14ac:dyDescent="0.3">
      <c r="B119" s="336" t="s">
        <v>51</v>
      </c>
      <c r="C119" s="337"/>
      <c r="D119" s="337"/>
      <c r="E119" s="337"/>
      <c r="F119" s="337"/>
      <c r="G119" s="337"/>
      <c r="H119" s="337"/>
      <c r="I119" s="337"/>
      <c r="J119" s="337"/>
      <c r="K119" s="337"/>
      <c r="L119" s="337"/>
      <c r="M119" s="337"/>
      <c r="N119" s="337"/>
      <c r="O119" s="337"/>
      <c r="P119" s="337"/>
      <c r="Q119" s="337"/>
      <c r="R119" s="337"/>
      <c r="S119" s="337"/>
      <c r="T119" s="337"/>
      <c r="U119" s="337"/>
      <c r="V119" s="337"/>
      <c r="W119" s="337"/>
      <c r="X119" s="337"/>
      <c r="Y119" s="337"/>
      <c r="Z119" s="337"/>
      <c r="AA119" s="337"/>
      <c r="AB119" s="337"/>
      <c r="AC119" s="337"/>
      <c r="AD119" s="337"/>
      <c r="AE119" s="337"/>
      <c r="AF119" s="337"/>
      <c r="AG119" s="337"/>
      <c r="AH119" s="338"/>
      <c r="AI119" s="339"/>
    </row>
    <row r="120" spans="2:35" ht="12.75" customHeight="1" x14ac:dyDescent="0.25">
      <c r="B120" s="322" t="s">
        <v>58</v>
      </c>
      <c r="C120" s="323"/>
      <c r="D120" s="323"/>
      <c r="E120" s="323"/>
      <c r="F120" s="324"/>
      <c r="G120" s="323" t="s">
        <v>6</v>
      </c>
      <c r="H120" s="323"/>
      <c r="I120" s="323"/>
      <c r="J120" s="323"/>
      <c r="K120" s="323"/>
      <c r="L120" s="323"/>
      <c r="M120" s="323"/>
      <c r="N120" s="323"/>
      <c r="O120" s="323"/>
      <c r="P120" s="323"/>
      <c r="Q120" s="323"/>
      <c r="R120" s="323"/>
      <c r="S120" s="323"/>
      <c r="T120" s="323"/>
      <c r="U120" s="323"/>
      <c r="V120" s="323"/>
      <c r="W120" s="323"/>
      <c r="X120" s="323"/>
      <c r="Y120" s="323"/>
      <c r="Z120" s="323"/>
      <c r="AA120" s="323"/>
      <c r="AB120" s="323"/>
      <c r="AC120" s="323"/>
      <c r="AD120" s="323"/>
      <c r="AE120" s="328" t="s">
        <v>52</v>
      </c>
      <c r="AF120" s="329"/>
      <c r="AG120" s="329"/>
      <c r="AH120" s="330"/>
      <c r="AI120" s="331"/>
    </row>
    <row r="121" spans="2:35" ht="9.75" customHeight="1" thickBot="1" x14ac:dyDescent="0.3">
      <c r="B121" s="325"/>
      <c r="C121" s="326"/>
      <c r="D121" s="326"/>
      <c r="E121" s="326"/>
      <c r="F121" s="327"/>
      <c r="G121" s="326"/>
      <c r="H121" s="326"/>
      <c r="I121" s="326"/>
      <c r="J121" s="326"/>
      <c r="K121" s="326"/>
      <c r="L121" s="326"/>
      <c r="M121" s="326"/>
      <c r="N121" s="326"/>
      <c r="O121" s="326"/>
      <c r="P121" s="326"/>
      <c r="Q121" s="326"/>
      <c r="R121" s="326"/>
      <c r="S121" s="326"/>
      <c r="T121" s="326"/>
      <c r="U121" s="326"/>
      <c r="V121" s="326"/>
      <c r="W121" s="326"/>
      <c r="X121" s="326"/>
      <c r="Y121" s="326"/>
      <c r="Z121" s="326"/>
      <c r="AA121" s="326"/>
      <c r="AB121" s="326"/>
      <c r="AC121" s="326"/>
      <c r="AD121" s="326"/>
      <c r="AE121" s="319" t="s">
        <v>99</v>
      </c>
      <c r="AF121" s="320"/>
      <c r="AG121" s="320" t="s">
        <v>100</v>
      </c>
      <c r="AH121" s="320"/>
      <c r="AI121" s="321"/>
    </row>
    <row r="122" spans="2:35" ht="13.5" customHeight="1" x14ac:dyDescent="0.25">
      <c r="B122" s="316"/>
      <c r="C122" s="317"/>
      <c r="D122" s="317"/>
      <c r="E122" s="317"/>
      <c r="F122" s="317"/>
      <c r="G122" s="369"/>
      <c r="H122" s="370"/>
      <c r="I122" s="370"/>
      <c r="J122" s="370"/>
      <c r="K122" s="370"/>
      <c r="L122" s="370"/>
      <c r="M122" s="370"/>
      <c r="N122" s="370"/>
      <c r="O122" s="370"/>
      <c r="P122" s="370"/>
      <c r="Q122" s="370"/>
      <c r="R122" s="370"/>
      <c r="S122" s="370"/>
      <c r="T122" s="370"/>
      <c r="U122" s="370"/>
      <c r="V122" s="370"/>
      <c r="W122" s="370"/>
      <c r="X122" s="370"/>
      <c r="Y122" s="370"/>
      <c r="Z122" s="370"/>
      <c r="AA122" s="370"/>
      <c r="AB122" s="370"/>
      <c r="AC122" s="370"/>
      <c r="AD122" s="371"/>
      <c r="AE122" s="359"/>
      <c r="AF122" s="359"/>
      <c r="AG122" s="360"/>
      <c r="AH122" s="361"/>
      <c r="AI122" s="362"/>
    </row>
    <row r="123" spans="2:35" ht="13.5" customHeight="1" x14ac:dyDescent="0.25">
      <c r="B123" s="314"/>
      <c r="C123" s="315"/>
      <c r="D123" s="315"/>
      <c r="E123" s="315"/>
      <c r="F123" s="315"/>
      <c r="G123" s="380"/>
      <c r="H123" s="381"/>
      <c r="I123" s="381"/>
      <c r="J123" s="381"/>
      <c r="K123" s="381"/>
      <c r="L123" s="381"/>
      <c r="M123" s="381"/>
      <c r="N123" s="381"/>
      <c r="O123" s="381"/>
      <c r="P123" s="381"/>
      <c r="Q123" s="381"/>
      <c r="R123" s="381"/>
      <c r="S123" s="381"/>
      <c r="T123" s="381"/>
      <c r="U123" s="381"/>
      <c r="V123" s="381"/>
      <c r="W123" s="381"/>
      <c r="X123" s="381"/>
      <c r="Y123" s="381"/>
      <c r="Z123" s="381"/>
      <c r="AA123" s="381"/>
      <c r="AB123" s="381"/>
      <c r="AC123" s="381"/>
      <c r="AD123" s="382"/>
      <c r="AE123" s="374"/>
      <c r="AF123" s="374"/>
      <c r="AG123" s="307"/>
      <c r="AH123" s="308"/>
      <c r="AI123" s="309"/>
    </row>
    <row r="124" spans="2:35" ht="13.5" customHeight="1" x14ac:dyDescent="0.25">
      <c r="B124" s="314"/>
      <c r="C124" s="315"/>
      <c r="D124" s="315"/>
      <c r="E124" s="315"/>
      <c r="F124" s="315"/>
      <c r="G124" s="310"/>
      <c r="H124" s="311"/>
      <c r="I124" s="311"/>
      <c r="J124" s="311"/>
      <c r="K124" s="311"/>
      <c r="L124" s="311"/>
      <c r="M124" s="311"/>
      <c r="N124" s="311"/>
      <c r="O124" s="311"/>
      <c r="P124" s="311"/>
      <c r="Q124" s="311"/>
      <c r="R124" s="311"/>
      <c r="S124" s="311"/>
      <c r="T124" s="311"/>
      <c r="U124" s="311"/>
      <c r="V124" s="311"/>
      <c r="W124" s="311"/>
      <c r="X124" s="311"/>
      <c r="Y124" s="311"/>
      <c r="Z124" s="311"/>
      <c r="AA124" s="311"/>
      <c r="AB124" s="311"/>
      <c r="AC124" s="311"/>
      <c r="AD124" s="312"/>
      <c r="AE124" s="363"/>
      <c r="AF124" s="363"/>
      <c r="AG124" s="307"/>
      <c r="AH124" s="308"/>
      <c r="AI124" s="309"/>
    </row>
    <row r="125" spans="2:35" ht="13.5" customHeight="1" x14ac:dyDescent="0.25">
      <c r="B125" s="314"/>
      <c r="C125" s="315"/>
      <c r="D125" s="315"/>
      <c r="E125" s="315"/>
      <c r="F125" s="315"/>
      <c r="G125" s="310"/>
      <c r="H125" s="311"/>
      <c r="I125" s="311"/>
      <c r="J125" s="311"/>
      <c r="K125" s="311"/>
      <c r="L125" s="311"/>
      <c r="M125" s="311"/>
      <c r="N125" s="311"/>
      <c r="O125" s="311"/>
      <c r="P125" s="311"/>
      <c r="Q125" s="311"/>
      <c r="R125" s="311"/>
      <c r="S125" s="311"/>
      <c r="T125" s="311"/>
      <c r="U125" s="311"/>
      <c r="V125" s="311"/>
      <c r="W125" s="311"/>
      <c r="X125" s="311"/>
      <c r="Y125" s="311"/>
      <c r="Z125" s="311"/>
      <c r="AA125" s="311"/>
      <c r="AB125" s="311"/>
      <c r="AC125" s="311"/>
      <c r="AD125" s="312"/>
      <c r="AE125" s="363"/>
      <c r="AF125" s="363"/>
      <c r="AG125" s="307"/>
      <c r="AH125" s="308"/>
      <c r="AI125" s="309"/>
    </row>
    <row r="126" spans="2:35" ht="13.5" customHeight="1" x14ac:dyDescent="0.25">
      <c r="B126" s="314"/>
      <c r="C126" s="315"/>
      <c r="D126" s="315"/>
      <c r="E126" s="315"/>
      <c r="F126" s="315"/>
      <c r="G126" s="310"/>
      <c r="H126" s="311"/>
      <c r="I126" s="311"/>
      <c r="J126" s="311"/>
      <c r="K126" s="311"/>
      <c r="L126" s="311"/>
      <c r="M126" s="311"/>
      <c r="N126" s="311"/>
      <c r="O126" s="311"/>
      <c r="P126" s="311"/>
      <c r="Q126" s="311"/>
      <c r="R126" s="311"/>
      <c r="S126" s="311"/>
      <c r="T126" s="311"/>
      <c r="U126" s="311"/>
      <c r="V126" s="311"/>
      <c r="W126" s="311"/>
      <c r="X126" s="311"/>
      <c r="Y126" s="311"/>
      <c r="Z126" s="311"/>
      <c r="AA126" s="311"/>
      <c r="AB126" s="311"/>
      <c r="AC126" s="311"/>
      <c r="AD126" s="312"/>
      <c r="AE126" s="305"/>
      <c r="AF126" s="306"/>
      <c r="AG126" s="307"/>
      <c r="AH126" s="308"/>
      <c r="AI126" s="309"/>
    </row>
    <row r="127" spans="2:35" ht="13.5" customHeight="1" thickBot="1" x14ac:dyDescent="0.3">
      <c r="B127" s="334"/>
      <c r="C127" s="335"/>
      <c r="D127" s="335"/>
      <c r="E127" s="335"/>
      <c r="F127" s="335"/>
      <c r="G127" s="344"/>
      <c r="H127" s="345"/>
      <c r="I127" s="345"/>
      <c r="J127" s="345"/>
      <c r="K127" s="345"/>
      <c r="L127" s="345"/>
      <c r="M127" s="345"/>
      <c r="N127" s="345"/>
      <c r="O127" s="345"/>
      <c r="P127" s="345"/>
      <c r="Q127" s="345"/>
      <c r="R127" s="345"/>
      <c r="S127" s="345"/>
      <c r="T127" s="345"/>
      <c r="U127" s="345"/>
      <c r="V127" s="345"/>
      <c r="W127" s="345"/>
      <c r="X127" s="345"/>
      <c r="Y127" s="345"/>
      <c r="Z127" s="345"/>
      <c r="AA127" s="345"/>
      <c r="AB127" s="345"/>
      <c r="AC127" s="345"/>
      <c r="AD127" s="346"/>
      <c r="AE127" s="365"/>
      <c r="AF127" s="365"/>
      <c r="AG127" s="366"/>
      <c r="AH127" s="367"/>
      <c r="AI127" s="368"/>
    </row>
    <row r="128" spans="2:35" ht="12.75" customHeight="1" x14ac:dyDescent="0.25">
      <c r="B128" s="304" t="s">
        <v>384</v>
      </c>
      <c r="C128" s="304"/>
      <c r="D128" s="304"/>
      <c r="E128" s="304"/>
      <c r="F128" s="304"/>
      <c r="G128" s="304"/>
      <c r="H128" s="304"/>
      <c r="I128" s="304"/>
      <c r="J128" s="304"/>
      <c r="K128" s="304"/>
      <c r="L128" s="304"/>
      <c r="M128" s="304"/>
      <c r="N128" s="304"/>
      <c r="O128" s="304"/>
      <c r="P128" s="304"/>
      <c r="Q128" s="304"/>
      <c r="R128" s="304"/>
      <c r="S128" s="304"/>
      <c r="T128" s="304"/>
      <c r="U128" s="304"/>
      <c r="V128" s="304"/>
      <c r="W128" s="304"/>
      <c r="X128" s="304"/>
      <c r="Y128" s="304"/>
      <c r="Z128" s="304"/>
      <c r="AA128" s="304"/>
      <c r="AB128" s="304"/>
      <c r="AC128" s="304"/>
      <c r="AD128" s="304"/>
      <c r="AE128" s="304"/>
      <c r="AF128" s="304"/>
      <c r="AG128" s="304"/>
      <c r="AH128" s="304"/>
      <c r="AI128" s="304"/>
    </row>
    <row r="129" spans="2:35" ht="27.75" customHeight="1" x14ac:dyDescent="0.25">
      <c r="B129" s="304"/>
      <c r="C129" s="304"/>
      <c r="D129" s="304"/>
      <c r="E129" s="304"/>
      <c r="F129" s="304"/>
      <c r="G129" s="304"/>
      <c r="H129" s="304"/>
      <c r="I129" s="304"/>
      <c r="J129" s="304"/>
      <c r="K129" s="304"/>
      <c r="L129" s="304"/>
      <c r="M129" s="304"/>
      <c r="N129" s="304"/>
      <c r="O129" s="304"/>
      <c r="P129" s="304"/>
      <c r="Q129" s="304"/>
      <c r="R129" s="304"/>
      <c r="S129" s="304"/>
      <c r="T129" s="304"/>
      <c r="U129" s="304"/>
      <c r="V129" s="304"/>
      <c r="W129" s="304"/>
      <c r="X129" s="304"/>
      <c r="Y129" s="304"/>
      <c r="Z129" s="304"/>
      <c r="AA129" s="304"/>
      <c r="AB129" s="304"/>
      <c r="AC129" s="304"/>
      <c r="AD129" s="304"/>
      <c r="AE129" s="304"/>
      <c r="AF129" s="304"/>
      <c r="AG129" s="304"/>
      <c r="AH129" s="304"/>
      <c r="AI129" s="304"/>
    </row>
    <row r="130" spans="2:35" hidden="1" x14ac:dyDescent="0.25"/>
    <row r="131" spans="2:35" hidden="1" x14ac:dyDescent="0.25">
      <c r="C131" s="31" t="s">
        <v>31</v>
      </c>
    </row>
    <row r="132" spans="2:35" hidden="1" x14ac:dyDescent="0.25">
      <c r="C132" s="31" t="s">
        <v>386</v>
      </c>
    </row>
    <row r="133" spans="2:35" hidden="1" x14ac:dyDescent="0.25">
      <c r="C133" s="31" t="s">
        <v>218</v>
      </c>
      <c r="K133" s="31" t="s">
        <v>25</v>
      </c>
      <c r="Q133" s="31" t="s">
        <v>7</v>
      </c>
      <c r="W133" s="31" t="s">
        <v>98</v>
      </c>
      <c r="AD133" s="31" t="s">
        <v>53</v>
      </c>
      <c r="AE133" s="31" t="s">
        <v>3</v>
      </c>
      <c r="AF133" s="31" t="s">
        <v>56</v>
      </c>
      <c r="AG133" s="31" t="s">
        <v>55</v>
      </c>
      <c r="AH133" s="31" t="s">
        <v>57</v>
      </c>
    </row>
    <row r="134" spans="2:35" hidden="1" x14ac:dyDescent="0.25">
      <c r="C134" s="31" t="s">
        <v>387</v>
      </c>
      <c r="K134" s="31" t="s">
        <v>26</v>
      </c>
      <c r="Q134" s="31" t="s">
        <v>44</v>
      </c>
      <c r="W134" s="31" t="s">
        <v>12</v>
      </c>
      <c r="AD134" s="31" t="s">
        <v>54</v>
      </c>
      <c r="AE134" s="31" t="s">
        <v>55</v>
      </c>
      <c r="AF134" s="31" t="s">
        <v>57</v>
      </c>
      <c r="AG134" s="31" t="s">
        <v>3</v>
      </c>
      <c r="AH134" s="31" t="s">
        <v>56</v>
      </c>
    </row>
    <row r="135" spans="2:35" hidden="1" x14ac:dyDescent="0.25">
      <c r="C135" s="31" t="s">
        <v>32</v>
      </c>
      <c r="K135" s="31" t="s">
        <v>216</v>
      </c>
      <c r="Q135" s="31" t="s">
        <v>43</v>
      </c>
      <c r="W135" s="31" t="s">
        <v>96</v>
      </c>
      <c r="AD135" s="31" t="s">
        <v>54</v>
      </c>
      <c r="AE135" s="31" t="s">
        <v>55</v>
      </c>
      <c r="AF135" s="31" t="s">
        <v>57</v>
      </c>
      <c r="AG135" s="31" t="s">
        <v>3</v>
      </c>
      <c r="AH135" s="31" t="s">
        <v>56</v>
      </c>
    </row>
    <row r="136" spans="2:35" hidden="1" x14ac:dyDescent="0.25">
      <c r="C136" s="31" t="s">
        <v>113</v>
      </c>
      <c r="K136" s="31" t="s">
        <v>27</v>
      </c>
      <c r="Q136" s="31" t="s">
        <v>8</v>
      </c>
      <c r="W136" s="31" t="s">
        <v>207</v>
      </c>
    </row>
    <row r="137" spans="2:35" hidden="1" x14ac:dyDescent="0.25">
      <c r="C137" s="31" t="s">
        <v>215</v>
      </c>
      <c r="K137" s="31" t="s">
        <v>125</v>
      </c>
      <c r="Q137" s="31" t="s">
        <v>14</v>
      </c>
      <c r="W137" s="31" t="s">
        <v>97</v>
      </c>
      <c r="AD137" s="31" t="s">
        <v>60</v>
      </c>
    </row>
    <row r="138" spans="2:35" hidden="1" x14ac:dyDescent="0.25">
      <c r="C138" s="31" t="s">
        <v>110</v>
      </c>
      <c r="K138" s="31" t="s">
        <v>28</v>
      </c>
      <c r="W138" s="31" t="s">
        <v>45</v>
      </c>
      <c r="AD138" s="31" t="s">
        <v>59</v>
      </c>
    </row>
    <row r="139" spans="2:35" hidden="1" x14ac:dyDescent="0.25">
      <c r="C139" s="31" t="s">
        <v>109</v>
      </c>
      <c r="K139" s="31" t="s">
        <v>29</v>
      </c>
      <c r="Q139" s="31" t="s">
        <v>61</v>
      </c>
    </row>
    <row r="140" spans="2:35" hidden="1" x14ac:dyDescent="0.25">
      <c r="C140" s="31" t="s">
        <v>19</v>
      </c>
      <c r="K140" s="31" t="s">
        <v>30</v>
      </c>
      <c r="Q140" s="31" t="s">
        <v>17</v>
      </c>
    </row>
    <row r="141" spans="2:35" hidden="1" x14ac:dyDescent="0.25">
      <c r="C141" s="31" t="s">
        <v>111</v>
      </c>
      <c r="Q141" s="31" t="s">
        <v>83</v>
      </c>
    </row>
    <row r="142" spans="2:35" hidden="1" x14ac:dyDescent="0.25">
      <c r="C142" s="31" t="s">
        <v>112</v>
      </c>
      <c r="Q142" s="31" t="s">
        <v>84</v>
      </c>
    </row>
    <row r="143" spans="2:35" hidden="1" x14ac:dyDescent="0.25">
      <c r="C143" s="31" t="s">
        <v>107</v>
      </c>
      <c r="Q143" s="31" t="s">
        <v>18</v>
      </c>
    </row>
    <row r="144" spans="2:35" hidden="1" x14ac:dyDescent="0.25">
      <c r="C144" s="31" t="s">
        <v>115</v>
      </c>
    </row>
    <row r="145" spans="3:29" hidden="1" x14ac:dyDescent="0.25">
      <c r="C145" s="31" t="s">
        <v>108</v>
      </c>
      <c r="R145" s="31" t="s">
        <v>169</v>
      </c>
      <c r="Z145" s="31" t="s">
        <v>158</v>
      </c>
      <c r="AA145" s="31" t="s">
        <v>105</v>
      </c>
      <c r="AB145" s="31"/>
      <c r="AC145" s="31"/>
    </row>
    <row r="146" spans="3:29" hidden="1" x14ac:dyDescent="0.25">
      <c r="R146" s="31" t="s">
        <v>168</v>
      </c>
      <c r="Z146" t="s">
        <v>178</v>
      </c>
      <c r="AA146" s="31" t="s">
        <v>33</v>
      </c>
      <c r="AB146" s="31" t="s">
        <v>202</v>
      </c>
      <c r="AC146" s="31"/>
    </row>
    <row r="147" spans="3:29" hidden="1" x14ac:dyDescent="0.25">
      <c r="C147" s="31" t="s">
        <v>154</v>
      </c>
      <c r="R147" s="31" t="s">
        <v>170</v>
      </c>
      <c r="Z147" s="31" t="s">
        <v>177</v>
      </c>
      <c r="AA147" s="31" t="s">
        <v>36</v>
      </c>
      <c r="AB147" s="31" t="s">
        <v>203</v>
      </c>
      <c r="AC147" s="31"/>
    </row>
    <row r="148" spans="3:29" hidden="1" x14ac:dyDescent="0.25">
      <c r="C148" s="31" t="s">
        <v>155</v>
      </c>
      <c r="R148" s="31" t="s">
        <v>171</v>
      </c>
      <c r="Z148" s="31" t="s">
        <v>179</v>
      </c>
      <c r="AA148" s="31" t="s">
        <v>34</v>
      </c>
      <c r="AB148" s="31" t="s">
        <v>204</v>
      </c>
      <c r="AC148" s="31"/>
    </row>
    <row r="149" spans="3:29" hidden="1" x14ac:dyDescent="0.25">
      <c r="C149" s="31" t="s">
        <v>156</v>
      </c>
      <c r="R149" s="31" t="s">
        <v>172</v>
      </c>
      <c r="Z149" s="31" t="s">
        <v>180</v>
      </c>
      <c r="AA149" s="31" t="s">
        <v>35</v>
      </c>
      <c r="AB149" s="31"/>
      <c r="AC149" s="31"/>
    </row>
    <row r="150" spans="3:29" hidden="1" x14ac:dyDescent="0.25">
      <c r="C150" s="31" t="s">
        <v>223</v>
      </c>
      <c r="R150" s="31" t="s">
        <v>173</v>
      </c>
      <c r="Z150" s="31" t="s">
        <v>181</v>
      </c>
      <c r="AA150" s="31" t="s">
        <v>37</v>
      </c>
      <c r="AB150" s="31"/>
      <c r="AC150" s="31"/>
    </row>
    <row r="151" spans="3:29" hidden="1" x14ac:dyDescent="0.25">
      <c r="C151" s="31" t="s">
        <v>152</v>
      </c>
      <c r="R151" s="31" t="s">
        <v>174</v>
      </c>
      <c r="Z151" s="31" t="s">
        <v>182</v>
      </c>
      <c r="AA151" s="31" t="s">
        <v>38</v>
      </c>
      <c r="AB151" s="31"/>
      <c r="AC151" s="31"/>
    </row>
    <row r="152" spans="3:29" hidden="1" x14ac:dyDescent="0.25">
      <c r="C152" s="31" t="s">
        <v>153</v>
      </c>
      <c r="R152" s="31" t="s">
        <v>175</v>
      </c>
      <c r="Z152" s="31" t="s">
        <v>183</v>
      </c>
      <c r="AA152" s="31" t="s">
        <v>39</v>
      </c>
      <c r="AB152" s="31"/>
      <c r="AC152" s="31"/>
    </row>
    <row r="153" spans="3:29" hidden="1" x14ac:dyDescent="0.25">
      <c r="C153" s="31" t="s">
        <v>159</v>
      </c>
      <c r="R153" s="31" t="s">
        <v>114</v>
      </c>
      <c r="Z153" s="31" t="s">
        <v>187</v>
      </c>
      <c r="AA153" s="31" t="s">
        <v>184</v>
      </c>
      <c r="AB153" s="31"/>
      <c r="AC153" s="31"/>
    </row>
    <row r="154" spans="3:29" hidden="1" x14ac:dyDescent="0.25">
      <c r="C154" s="31" t="s">
        <v>222</v>
      </c>
      <c r="R154" s="31" t="s">
        <v>176</v>
      </c>
      <c r="Z154" s="31" t="s">
        <v>190</v>
      </c>
      <c r="AA154" s="31" t="s">
        <v>104</v>
      </c>
      <c r="AB154" s="31"/>
      <c r="AC154" s="31"/>
    </row>
    <row r="155" spans="3:29" hidden="1" x14ac:dyDescent="0.25">
      <c r="C155" s="31" t="s">
        <v>225</v>
      </c>
      <c r="R155" s="31" t="s">
        <v>224</v>
      </c>
      <c r="Z155" s="31" t="s">
        <v>191</v>
      </c>
      <c r="AA155" s="31" t="s">
        <v>137</v>
      </c>
      <c r="AB155" s="31"/>
      <c r="AC155" s="31"/>
    </row>
    <row r="156" spans="3:29" hidden="1" x14ac:dyDescent="0.25">
      <c r="Z156" s="31" t="s">
        <v>192</v>
      </c>
      <c r="AA156" s="31" t="s">
        <v>185</v>
      </c>
      <c r="AB156" s="31"/>
      <c r="AC156" s="31"/>
    </row>
    <row r="157" spans="3:29" hidden="1" x14ac:dyDescent="0.25">
      <c r="Z157" s="31" t="s">
        <v>193</v>
      </c>
      <c r="AA157" s="31" t="s">
        <v>186</v>
      </c>
      <c r="AB157" s="31"/>
      <c r="AC157" s="31"/>
    </row>
    <row r="158" spans="3:29" hidden="1" x14ac:dyDescent="0.25">
      <c r="C158" s="31" t="s">
        <v>15</v>
      </c>
      <c r="J158" s="31">
        <v>1</v>
      </c>
      <c r="Z158" s="31" t="s">
        <v>194</v>
      </c>
      <c r="AA158" s="31"/>
      <c r="AB158" s="31"/>
      <c r="AC158" s="31"/>
    </row>
    <row r="159" spans="3:29" hidden="1" x14ac:dyDescent="0.25">
      <c r="C159" s="31" t="s">
        <v>16</v>
      </c>
      <c r="J159" s="31">
        <v>2</v>
      </c>
      <c r="Z159" s="31" t="s">
        <v>195</v>
      </c>
      <c r="AA159" s="31"/>
      <c r="AB159" s="31"/>
      <c r="AC159" s="31"/>
    </row>
    <row r="160" spans="3:29" hidden="1" x14ac:dyDescent="0.25">
      <c r="C160" s="31" t="s">
        <v>23</v>
      </c>
      <c r="J160" s="31">
        <v>3</v>
      </c>
      <c r="Z160" s="31" t="s">
        <v>196</v>
      </c>
      <c r="AA160" s="31"/>
      <c r="AB160" s="31"/>
      <c r="AC160" s="31"/>
    </row>
    <row r="161" spans="3:26" hidden="1" x14ac:dyDescent="0.25">
      <c r="C161" s="31" t="s">
        <v>19</v>
      </c>
      <c r="J161" s="31">
        <v>4</v>
      </c>
      <c r="Z161" s="31" t="s">
        <v>197</v>
      </c>
    </row>
    <row r="162" spans="3:26" hidden="1" x14ac:dyDescent="0.25">
      <c r="C162" s="31" t="s">
        <v>63</v>
      </c>
    </row>
    <row r="163" spans="3:26" hidden="1" x14ac:dyDescent="0.25">
      <c r="C163" s="31" t="s">
        <v>64</v>
      </c>
    </row>
    <row r="164" spans="3:26" hidden="1" x14ac:dyDescent="0.25">
      <c r="C164" s="31" t="s">
        <v>20</v>
      </c>
    </row>
    <row r="165" spans="3:26" hidden="1" x14ac:dyDescent="0.25">
      <c r="C165" s="31" t="s">
        <v>21</v>
      </c>
    </row>
    <row r="166" spans="3:26" hidden="1" x14ac:dyDescent="0.25">
      <c r="C166" s="31" t="s">
        <v>22</v>
      </c>
      <c r="J166" s="31" t="s">
        <v>106</v>
      </c>
      <c r="K166" s="31"/>
      <c r="L166" s="31" t="s">
        <v>116</v>
      </c>
      <c r="M166" s="31"/>
      <c r="N166" s="31" t="s">
        <v>121</v>
      </c>
      <c r="O166" s="31"/>
      <c r="P166" s="31"/>
    </row>
    <row r="167" spans="3:26" hidden="1" x14ac:dyDescent="0.25">
      <c r="C167" s="31" t="s">
        <v>62</v>
      </c>
      <c r="J167" s="31" t="s">
        <v>351</v>
      </c>
      <c r="K167" s="31"/>
      <c r="L167" s="31" t="s">
        <v>117</v>
      </c>
      <c r="M167" s="31"/>
      <c r="N167" s="31" t="s">
        <v>122</v>
      </c>
      <c r="O167" s="31"/>
      <c r="P167" s="31"/>
    </row>
    <row r="168" spans="3:26" hidden="1" x14ac:dyDescent="0.25">
      <c r="C168" s="31" t="s">
        <v>189</v>
      </c>
      <c r="J168" s="31" t="s">
        <v>352</v>
      </c>
      <c r="K168" s="31"/>
      <c r="L168" s="31" t="s">
        <v>118</v>
      </c>
      <c r="M168" s="31"/>
      <c r="N168" s="31" t="s">
        <v>123</v>
      </c>
      <c r="O168" s="31"/>
      <c r="P168" s="31"/>
    </row>
    <row r="169" spans="3:26" hidden="1" x14ac:dyDescent="0.25">
      <c r="K169" s="31"/>
      <c r="L169" s="31" t="s">
        <v>30</v>
      </c>
      <c r="M169" s="31"/>
      <c r="N169" s="31" t="s">
        <v>124</v>
      </c>
      <c r="O169" s="31"/>
      <c r="P169" s="31"/>
    </row>
    <row r="170" spans="3:26" hidden="1" x14ac:dyDescent="0.25"/>
  </sheetData>
  <sheetProtection sheet="1" formatCells="0" formatColumns="0" formatRows="0" selectLockedCells="1"/>
  <mergeCells count="188">
    <mergeCell ref="AT63:AV63"/>
    <mergeCell ref="AX63:AZ63"/>
    <mergeCell ref="AT65:AV65"/>
    <mergeCell ref="AX65:AZ65"/>
    <mergeCell ref="Y63:Z63"/>
    <mergeCell ref="AA63:AB63"/>
    <mergeCell ref="S63:T63"/>
    <mergeCell ref="V63:W63"/>
    <mergeCell ref="K11:R11"/>
    <mergeCell ref="Y34:AC34"/>
    <mergeCell ref="AA22:AF22"/>
    <mergeCell ref="I22:Q22"/>
    <mergeCell ref="I23:Q23"/>
    <mergeCell ref="E53:K53"/>
    <mergeCell ref="T45:X45"/>
    <mergeCell ref="S47:X47"/>
    <mergeCell ref="Y50:AC50"/>
    <mergeCell ref="T48:X48"/>
    <mergeCell ref="Y53:Z53"/>
    <mergeCell ref="N50:P50"/>
    <mergeCell ref="N51:P51"/>
    <mergeCell ref="S29:X29"/>
    <mergeCell ref="J34:L34"/>
    <mergeCell ref="C29:F29"/>
    <mergeCell ref="AE123:AF123"/>
    <mergeCell ref="C19:L20"/>
    <mergeCell ref="N65:P65"/>
    <mergeCell ref="M4:N4"/>
    <mergeCell ref="M84:N84"/>
    <mergeCell ref="O84:Q84"/>
    <mergeCell ref="B123:F123"/>
    <mergeCell ref="G123:AD123"/>
    <mergeCell ref="AE6:AG6"/>
    <mergeCell ref="AE7:AG7"/>
    <mergeCell ref="AE8:AG8"/>
    <mergeCell ref="V6:AD6"/>
    <mergeCell ref="V7:AD7"/>
    <mergeCell ref="V8:AD8"/>
    <mergeCell ref="K7:S7"/>
    <mergeCell ref="K8:S8"/>
    <mergeCell ref="I18:L18"/>
    <mergeCell ref="AA17:AF17"/>
    <mergeCell ref="X12:AG12"/>
    <mergeCell ref="AD10:AG10"/>
    <mergeCell ref="AD11:AG11"/>
    <mergeCell ref="I17:Q17"/>
    <mergeCell ref="Y33:AC33"/>
    <mergeCell ref="C35:G35"/>
    <mergeCell ref="AE124:AF124"/>
    <mergeCell ref="AG124:AI124"/>
    <mergeCell ref="AA18:AF18"/>
    <mergeCell ref="K10:R10"/>
    <mergeCell ref="AE125:AF125"/>
    <mergeCell ref="AG125:AI125"/>
    <mergeCell ref="AE127:AF127"/>
    <mergeCell ref="AG127:AI127"/>
    <mergeCell ref="AG123:AI123"/>
    <mergeCell ref="G122:AD122"/>
    <mergeCell ref="K12:R12"/>
    <mergeCell ref="J66:L66"/>
    <mergeCell ref="Z66:AB66"/>
    <mergeCell ref="Z65:AB65"/>
    <mergeCell ref="J65:L65"/>
    <mergeCell ref="J32:L32"/>
    <mergeCell ref="L52:V52"/>
    <mergeCell ref="E55:K55"/>
    <mergeCell ref="E52:K52"/>
    <mergeCell ref="AB54:AC54"/>
    <mergeCell ref="J38:L38"/>
    <mergeCell ref="J39:O39"/>
    <mergeCell ref="Q39:R39"/>
    <mergeCell ref="Y37:AC37"/>
    <mergeCell ref="B125:F125"/>
    <mergeCell ref="G127:AD127"/>
    <mergeCell ref="J37:L37"/>
    <mergeCell ref="J46:L46"/>
    <mergeCell ref="B126:F126"/>
    <mergeCell ref="C59:AH59"/>
    <mergeCell ref="E54:K54"/>
    <mergeCell ref="S46:X46"/>
    <mergeCell ref="L53:V53"/>
    <mergeCell ref="L54:V54"/>
    <mergeCell ref="J48:L48"/>
    <mergeCell ref="J49:L49"/>
    <mergeCell ref="C44:O44"/>
    <mergeCell ref="N47:P47"/>
    <mergeCell ref="Y47:AC47"/>
    <mergeCell ref="AB53:AC53"/>
    <mergeCell ref="W52:X52"/>
    <mergeCell ref="Y55:Z55"/>
    <mergeCell ref="S38:X38"/>
    <mergeCell ref="N66:P66"/>
    <mergeCell ref="N68:P68"/>
    <mergeCell ref="G125:AD125"/>
    <mergeCell ref="AE122:AF122"/>
    <mergeCell ref="AG122:AI122"/>
    <mergeCell ref="B128:AI129"/>
    <mergeCell ref="AE126:AF126"/>
    <mergeCell ref="AG126:AI126"/>
    <mergeCell ref="G126:AD126"/>
    <mergeCell ref="H80:AC80"/>
    <mergeCell ref="B124:F124"/>
    <mergeCell ref="G124:AD124"/>
    <mergeCell ref="B122:F122"/>
    <mergeCell ref="AD85:AF85"/>
    <mergeCell ref="AE121:AF121"/>
    <mergeCell ref="AG121:AI121"/>
    <mergeCell ref="B120:F121"/>
    <mergeCell ref="G120:AD121"/>
    <mergeCell ref="AE120:AI120"/>
    <mergeCell ref="O115:T115"/>
    <mergeCell ref="W115:AG117"/>
    <mergeCell ref="C101:Q109"/>
    <mergeCell ref="S101:AH109"/>
    <mergeCell ref="C110:Q111"/>
    <mergeCell ref="B127:F127"/>
    <mergeCell ref="B119:AI119"/>
    <mergeCell ref="O117:T117"/>
    <mergeCell ref="H118:AG118"/>
    <mergeCell ref="C88:Q88"/>
    <mergeCell ref="J33:L33"/>
    <mergeCell ref="J31:M31"/>
    <mergeCell ref="Y32:AC32"/>
    <mergeCell ref="J35:L35"/>
    <mergeCell ref="Y29:AG30"/>
    <mergeCell ref="G29:R30"/>
    <mergeCell ref="N33:P33"/>
    <mergeCell ref="C33:H33"/>
    <mergeCell ref="C34:G34"/>
    <mergeCell ref="AA23:AF23"/>
    <mergeCell ref="S100:AH100"/>
    <mergeCell ref="S88:AH88"/>
    <mergeCell ref="Y35:AC35"/>
    <mergeCell ref="Y36:AC36"/>
    <mergeCell ref="N32:P32"/>
    <mergeCell ref="N34:P34"/>
    <mergeCell ref="J36:L36"/>
    <mergeCell ref="C89:Q96"/>
    <mergeCell ref="C97:Q98"/>
    <mergeCell ref="S89:AH96"/>
    <mergeCell ref="S97:AH98"/>
    <mergeCell ref="C60:AH61"/>
    <mergeCell ref="M57:O57"/>
    <mergeCell ref="I57:K57"/>
    <mergeCell ref="Q37:R37"/>
    <mergeCell ref="N35:P35"/>
    <mergeCell ref="N46:P46"/>
    <mergeCell ref="Y49:AC49"/>
    <mergeCell ref="J70:L70"/>
    <mergeCell ref="AD78:AH80"/>
    <mergeCell ref="W55:X55"/>
    <mergeCell ref="Y38:AC38"/>
    <mergeCell ref="J50:L50"/>
    <mergeCell ref="M75:T75"/>
    <mergeCell ref="N70:P70"/>
    <mergeCell ref="Q79:S79"/>
    <mergeCell ref="W77:X77"/>
    <mergeCell ref="M77:Q77"/>
    <mergeCell ref="X72:Z72"/>
    <mergeCell ref="J68:L68"/>
    <mergeCell ref="U73:AA73"/>
    <mergeCell ref="M73:Q73"/>
    <mergeCell ref="J69:L69"/>
    <mergeCell ref="N69:P69"/>
    <mergeCell ref="S110:AH111"/>
    <mergeCell ref="Z77:AB77"/>
    <mergeCell ref="W79:X79"/>
    <mergeCell ref="W75:X75"/>
    <mergeCell ref="AB55:AC55"/>
    <mergeCell ref="N48:P48"/>
    <mergeCell ref="S39:AC39"/>
    <mergeCell ref="C37:F37"/>
    <mergeCell ref="Y45:AC45"/>
    <mergeCell ref="L55:V55"/>
    <mergeCell ref="Y52:AA52"/>
    <mergeCell ref="Y48:AC48"/>
    <mergeCell ref="J51:L51"/>
    <mergeCell ref="Y54:Z54"/>
    <mergeCell ref="W53:X53"/>
    <mergeCell ref="W54:X54"/>
    <mergeCell ref="Y46:AC46"/>
    <mergeCell ref="J47:L47"/>
    <mergeCell ref="J67:L67"/>
    <mergeCell ref="N67:P67"/>
    <mergeCell ref="Z67:AB67"/>
    <mergeCell ref="C100:Q100"/>
    <mergeCell ref="M79:O79"/>
    <mergeCell ref="Z68:AB68"/>
  </mergeCells>
  <phoneticPr fontId="12" type="noConversion"/>
  <conditionalFormatting sqref="I57:K57">
    <cfRule type="expression" dxfId="67" priority="19">
      <formula>$I$57&gt;0</formula>
    </cfRule>
    <cfRule type="expression" dxfId="66" priority="25">
      <formula>AND($AE$8="in/lbs",$Y$46="Handheld Carton",$I$57&gt;30)</formula>
    </cfRule>
    <cfRule type="expression" dxfId="65" priority="24">
      <formula>AND($AE$8="mm/Kg",$Y$46="Handheld Carton",$I$57&gt;13.5)</formula>
    </cfRule>
  </conditionalFormatting>
  <conditionalFormatting sqref="J36:L36">
    <cfRule type="cellIs" dxfId="64" priority="26" operator="equal">
      <formula>"Yes"</formula>
    </cfRule>
  </conditionalFormatting>
  <conditionalFormatting sqref="J38:L38">
    <cfRule type="cellIs" dxfId="63" priority="27" operator="equal">
      <formula>"Yes"</formula>
    </cfRule>
  </conditionalFormatting>
  <conditionalFormatting sqref="J67:L67">
    <cfRule type="expression" dxfId="62" priority="8">
      <formula>$J$65&gt;0</formula>
    </cfRule>
    <cfRule type="expression" priority="15">
      <formula>IF($AE$8="mm/Kg", "137", "4.5")</formula>
    </cfRule>
  </conditionalFormatting>
  <conditionalFormatting sqref="J69:L69">
    <cfRule type="expression" dxfId="61" priority="7">
      <formula>AND($AE$8="in/lbs",$J$69&gt;52.5)</formula>
    </cfRule>
    <cfRule type="expression" dxfId="60" priority="13">
      <formula>AND($AE$8="mm/Kg",$J$69&gt;1244)</formula>
    </cfRule>
    <cfRule type="expression" dxfId="59" priority="14">
      <formula>$J$65&gt;0</formula>
    </cfRule>
  </conditionalFormatting>
  <conditionalFormatting sqref="J70:L70">
    <cfRule type="expression" dxfId="58" priority="20">
      <formula>$J$70&gt;0</formula>
    </cfRule>
  </conditionalFormatting>
  <conditionalFormatting sqref="K8">
    <cfRule type="containsText" dxfId="57" priority="30" operator="containsText" text="RC Concept Approval">
      <formula>NOT(ISERROR(SEARCH("RC Concept Approval",K8)))</formula>
    </cfRule>
    <cfRule type="containsText" dxfId="56" priority="31" operator="containsText" text="SOP Concept Approval ">
      <formula>NOT(ISERROR(SEARCH("SOP Concept Approval ",K8)))</formula>
    </cfRule>
    <cfRule type="containsText" dxfId="55" priority="32" operator="containsText" text="Alpha/Beta Concept Approval">
      <formula>NOT(ISERROR(SEARCH("Alpha/Beta Concept Approval",K8)))</formula>
    </cfRule>
  </conditionalFormatting>
  <conditionalFormatting sqref="N67:P67">
    <cfRule type="expression" dxfId="54" priority="6">
      <formula>$J$65&gt;0</formula>
    </cfRule>
  </conditionalFormatting>
  <conditionalFormatting sqref="N67:Q67 N69:Q69">
    <cfRule type="expression" dxfId="53" priority="4" stopIfTrue="1">
      <formula>$J$65&gt;0</formula>
    </cfRule>
  </conditionalFormatting>
  <conditionalFormatting sqref="P57:P58">
    <cfRule type="expression" dxfId="52" priority="34">
      <formula>I57&gt;0</formula>
    </cfRule>
  </conditionalFormatting>
  <conditionalFormatting sqref="Q32:Q37">
    <cfRule type="expression" dxfId="51" priority="45">
      <formula>N32&gt;0</formula>
    </cfRule>
  </conditionalFormatting>
  <conditionalFormatting sqref="Q39">
    <cfRule type="expression" dxfId="50" priority="47">
      <formula>N38&gt;0</formula>
    </cfRule>
  </conditionalFormatting>
  <conditionalFormatting sqref="Q46:Q48 Q50:Q51">
    <cfRule type="expression" dxfId="49" priority="42">
      <formula>J46&gt;0</formula>
    </cfRule>
  </conditionalFormatting>
  <conditionalFormatting sqref="Q48">
    <cfRule type="expression" dxfId="48" priority="28">
      <formula>$N$48&gt;0</formula>
    </cfRule>
  </conditionalFormatting>
  <conditionalFormatting sqref="Q57">
    <cfRule type="expression" dxfId="47" priority="29">
      <formula>$M$57&gt;14</formula>
    </cfRule>
  </conditionalFormatting>
  <conditionalFormatting sqref="Q65">
    <cfRule type="expression" dxfId="46" priority="3">
      <formula>$J$65&gt;0</formula>
    </cfRule>
  </conditionalFormatting>
  <conditionalFormatting sqref="Q66">
    <cfRule type="expression" dxfId="45" priority="2">
      <formula>$J$66&gt;0</formula>
    </cfRule>
  </conditionalFormatting>
  <conditionalFormatting sqref="Q68">
    <cfRule type="expression" dxfId="44" priority="16">
      <formula>$N$70&gt;0</formula>
    </cfRule>
  </conditionalFormatting>
  <conditionalFormatting sqref="Q70">
    <cfRule type="expression" dxfId="43" priority="38">
      <formula>$N$70&gt;0</formula>
    </cfRule>
  </conditionalFormatting>
  <conditionalFormatting sqref="R63:Z63">
    <cfRule type="expression" dxfId="42" priority="9">
      <formula>$J$65&gt;0</formula>
    </cfRule>
  </conditionalFormatting>
  <conditionalFormatting sqref="W77:X77">
    <cfRule type="expression" dxfId="41" priority="1">
      <formula>$W$77&gt;0</formula>
    </cfRule>
  </conditionalFormatting>
  <conditionalFormatting sqref="Z67">
    <cfRule type="expression" dxfId="40" priority="21">
      <formula>$Z$67&gt;0</formula>
    </cfRule>
  </conditionalFormatting>
  <conditionalFormatting sqref="Z68:AB68">
    <cfRule type="expression" dxfId="39" priority="22">
      <formula>$Z$68&gt;0</formula>
    </cfRule>
  </conditionalFormatting>
  <conditionalFormatting sqref="Z77:AB77">
    <cfRule type="expression" dxfId="38" priority="23">
      <formula>$Z$77&gt;0</formula>
    </cfRule>
  </conditionalFormatting>
  <conditionalFormatting sqref="AD53">
    <cfRule type="expression" dxfId="37" priority="37">
      <formula>$Y$53&gt;0</formula>
    </cfRule>
  </conditionalFormatting>
  <conditionalFormatting sqref="AD54">
    <cfRule type="expression" dxfId="36" priority="33">
      <formula>$AB$54&gt;0</formula>
    </cfRule>
  </conditionalFormatting>
  <conditionalFormatting sqref="AD55">
    <cfRule type="expression" dxfId="35" priority="36">
      <formula>$AB$55&gt;0</formula>
    </cfRule>
  </conditionalFormatting>
  <conditionalFormatting sqref="BA63">
    <cfRule type="expression" dxfId="34" priority="18">
      <formula>AX63&gt;0</formula>
    </cfRule>
  </conditionalFormatting>
  <conditionalFormatting sqref="BA65">
    <cfRule type="expression" dxfId="33" priority="17">
      <formula>AT65&gt;0</formula>
    </cfRule>
  </conditionalFormatting>
  <dataValidations xWindow="405" yWindow="645" count="37">
    <dataValidation type="decimal" operator="greaterThan" allowBlank="1" showInputMessage="1" showErrorMessage="1" sqref="H35:I39 R39 R35:R37" xr:uid="{6A6C28E4-7D50-4BCD-9EFD-0EEC5D9D7AE3}">
      <formula1>0</formula1>
    </dataValidation>
    <dataValidation type="whole" allowBlank="1" showInputMessage="1" showErrorMessage="1" sqref="Z65:AB65" xr:uid="{942CBA41-DE1D-4FA5-A191-F6CC39071BF3}">
      <formula1>1</formula1>
      <formula2>1000</formula2>
    </dataValidation>
    <dataValidation type="decimal" errorStyle="warning" operator="greaterThan" allowBlank="1" showInputMessage="1" showErrorMessage="1" error="Dimensions must be (Inches)" sqref="J46:L46 K65:L66 J65:J66" xr:uid="{150D3DE7-79EA-4E69-B791-49482EC200E6}">
      <formula1>0</formula1>
    </dataValidation>
    <dataValidation errorStyle="warning" allowBlank="1" showInputMessage="1" showErrorMessage="1" error="Dimensions must be (Inches)" sqref="J47:L48" xr:uid="{F181AE63-B21B-47D6-AF39-96F9AFF3F214}"/>
    <dataValidation type="whole" operator="greaterThan" allowBlank="1" showInputMessage="1" showErrorMessage="1" sqref="J49:L49" xr:uid="{DD9B55E3-3D06-41B9-B82B-3DA9A4426591}">
      <formula1>0</formula1>
    </dataValidation>
    <dataValidation type="decimal" operator="greaterThan" allowBlank="1" showInputMessage="1" sqref="C35 G35:G39 D35:F36 F38:F39" xr:uid="{F41E9CEA-D2BF-4747-B4DB-ECC859AC8C7D}">
      <formula1>0</formula1>
    </dataValidation>
    <dataValidation operator="greaterThan" allowBlank="1" showInputMessage="1" showErrorMessage="1" sqref="C34:G34" xr:uid="{2DDD3084-E300-4B10-8531-DE87679D8947}"/>
    <dataValidation allowBlank="1" showInputMessage="1" sqref="K79" xr:uid="{06843216-AFC1-417A-8066-0947689B09E8}"/>
    <dataValidation allowBlank="1" showInputMessage="1" showErrorMessage="1" prompt="Max # of unit loads that can fit in your expected transit mode" sqref="W77:X77" xr:uid="{86053AA6-E4D5-4931-8FD2-B4E0ACF59625}"/>
    <dataValidation type="custom" operator="greaterThan" allowBlank="1" showInputMessage="1" showErrorMessage="1" errorTitle="ERROR: Unit load =Primary Height" error="The &quot;Load Height&quot; must include your pallet height and cannot match your primary height." prompt="Load height includes pallet height_x000a_(Primary height + Pallet Height= Load Height)_x000a_Max load height: 52.5&quot; / 1333mm" sqref="AT65:AV65" xr:uid="{1D2AF40B-05E2-48AD-B2B6-7456CF4ACF5B}">
      <formula1>"J67=J48"</formula1>
    </dataValidation>
    <dataValidation allowBlank="1" prompt="Weight of Empty Box " sqref="J50:L50" xr:uid="{5CC2DA26-2D58-4070-A7D5-C81CA2216EA3}"/>
    <dataValidation type="list" allowBlank="1" showInputMessage="1" showErrorMessage="1" prompt="Suppliers must validate their packaging solutions.  Please choose your planned or completed validation method.  See guidelines for more information." sqref="M73:Q73" xr:uid="{8BF772E7-2C29-4336-A7BF-CAAC776935DD}">
      <formula1>$K$133:$K$140</formula1>
    </dataValidation>
    <dataValidation type="list" allowBlank="1" showInputMessage="1" sqref="E53:K55" xr:uid="{CF44F191-CEE4-407A-9357-9CD30CB7AA02}">
      <formula1>$C$158:$C$168</formula1>
    </dataValidation>
    <dataValidation type="list" allowBlank="1" showInputMessage="1" sqref="Y32:AC32" xr:uid="{8F090EF6-F0CA-4417-9C27-01872605F37A}">
      <formula1>$Q$133:$Q$137</formula1>
    </dataValidation>
    <dataValidation type="list" allowBlank="1" prompt="Click Arrow" sqref="M77:Q77" xr:uid="{66CBA777-0DAC-41D5-B5F8-DAD2952B87A7}">
      <formula1>$W$133:$W$138</formula1>
    </dataValidation>
    <dataValidation type="list" allowBlank="1" sqref="K10:R10" xr:uid="{B1447265-C6A6-4755-BF81-7EF1E44F8061}">
      <formula1>$R$145:$R$155</formula1>
    </dataValidation>
    <dataValidation type="list" allowBlank="1" showInputMessage="1" sqref="Y48" xr:uid="{B915BA5E-081D-401B-B72C-D5843B60ACA4}">
      <formula1>$AA$145:$AA$157</formula1>
    </dataValidation>
    <dataValidation type="list" allowBlank="1" showInputMessage="1" prompt="At this time Lucid only requires pacakging approval from Tier 1 suppliers." sqref="I18:L18" xr:uid="{7C3BFD32-3734-4F8A-A1CB-98AC789D7BC0}">
      <formula1>$AB$146:$AB$148</formula1>
    </dataValidation>
    <dataValidation type="list" allowBlank="1" showInputMessage="1" sqref="Y49" xr:uid="{8A798D4D-61C8-47E6-BBDC-32930FAF04B8}">
      <formula1>$Z$145:$Z$161</formula1>
    </dataValidation>
    <dataValidation type="list" allowBlank="1" sqref="K8:S8" xr:uid="{A0CBEEB3-6EF5-4C35-9C27-BA91B1D36DBF}">
      <formula1>$C$147:$C$155</formula1>
    </dataValidation>
    <dataValidation type="list" allowBlank="1" sqref="K7:S7" xr:uid="{828A2A32-454F-46D2-8C6F-0DDA1C59104E}">
      <formula1>$J$166:$J$169</formula1>
    </dataValidation>
    <dataValidation type="list" allowBlank="1" sqref="K11:R11" xr:uid="{C814AFD2-7A86-478A-8523-B31179AE501E}">
      <formula1>$N$166:$N$169</formula1>
    </dataValidation>
    <dataValidation type="list" allowBlank="1" showInputMessage="1" sqref="K12:R12" xr:uid="{46C8FA77-47B4-4823-9C52-2A1FEABFE3CD}">
      <formula1>$L$166:$L$169</formula1>
    </dataValidation>
    <dataValidation type="list" allowBlank="1" showInputMessage="1" prompt="Load must be secured to the pallet. Please choose method." sqref="M75:T75" xr:uid="{91815972-8F55-4970-B389-D503B0D7F16C}">
      <formula1>$Q$140:$Q$143</formula1>
    </dataValidation>
    <dataValidation type="list" allowBlank="1" showInputMessage="1" showErrorMessage="1" sqref="AF9" xr:uid="{AD57E9B8-2F64-4572-B9B7-2794D935D892}">
      <formula1>$AD$133:$AD$135</formula1>
    </dataValidation>
    <dataValidation type="list" allowBlank="1" showInputMessage="1" showErrorMessage="1" sqref="AE8" xr:uid="{D44EEE16-8C4B-40E2-9C8B-4DCD8BF6451F}">
      <formula1>$AD$133:$AD$134</formula1>
    </dataValidation>
    <dataValidation type="list" allowBlank="1" showInputMessage="1" prompt="Total # of unit loads high the product can be safely be stacked for storage after arriving at Lucid (Ex. Double stack=2,  Triple stack=3)" sqref="T79" xr:uid="{1B9DF7D8-8FA3-4087-84C2-95D8304A1B50}">
      <formula1>$J$158:$J$161</formula1>
    </dataValidation>
    <dataValidation type="list" allowBlank="1" showInputMessage="1" prompt="Total # of loads high the product can be safely be stacked for transit from the supplier to Lucid.  This should consider transit methods and environmental factors. (Ex. Double stack=2,  Triple stack=3)" sqref="P79" xr:uid="{05CB4B2A-BBF2-450C-BF8F-FAD74C41042A}">
      <formula1>$J$158:$J$161</formula1>
    </dataValidation>
    <dataValidation type="list" allowBlank="1" sqref="J31:M31" xr:uid="{A50BBD33-A1C4-452C-A2F7-E34CFBB2E02E}">
      <formula1>$BA$30:$BA$32</formula1>
    </dataValidation>
    <dataValidation type="list" allowBlank="1" showInputMessage="1" showErrorMessage="1" sqref="Y35:AC36 Y38:AC38" xr:uid="{F2E657A5-BD12-4B4A-83B1-82D893E8DD2A}">
      <formula1>$AD$137:$AD$138</formula1>
    </dataValidation>
    <dataValidation type="list" allowBlank="1" sqref="J38:L38 J36:L36" xr:uid="{00BA31A7-9EF5-4451-A9BE-44E26697F5C3}">
      <formula1>$AD$137:$AD$138</formula1>
    </dataValidation>
    <dataValidation type="list" allowBlank="1" showInputMessage="1" showErrorMessage="1" sqref="Y37:AC37" xr:uid="{B1B7A61B-3620-4207-A80C-A3F97B8F14DF}">
      <formula1>"None, E-Coat, A-Coat, Painted, Epoxy Coat ,Oil Coat, Passivation, Nickle Coat, Chrome Coat, Zinc Coat, Powder Coat,Anodizing , Electroplating, Other"</formula1>
    </dataValidation>
    <dataValidation type="list" allowBlank="1" sqref="Y46:AC46" xr:uid="{88B124EB-5896-4A9A-BE67-CAF3BA1582C1}">
      <formula1>"Handheld Carton, Bulk Packaging"</formula1>
    </dataValidation>
    <dataValidation type="list" allowBlank="1" sqref="Y47:AC47" xr:uid="{87D90C1A-C663-457A-B988-5E45158FA41C}">
      <formula1>$C$131:$C$145</formula1>
    </dataValidation>
    <dataValidation type="custom" operator="greaterThan" allowBlank="1" errorTitle="ERROR: Unit load =Primary Height" error="The &quot;Load Height&quot; must include your pallet height and cannot match your primary height." prompt="Load height includes pallet height_x000a_(Primary height + Pallet Height= Load Height)_x000a_Max load height: 52.5&quot; / 1333mm" sqref="J69:L69" xr:uid="{D3CF164E-D3C2-4931-A73C-E3891D983F6D}">
      <formula1>"J67=J48"</formula1>
    </dataValidation>
    <dataValidation type="custom" showInputMessage="1" showErrorMessage="1" errorTitle="PALLET" error="Pallet Height Cannot be 0" prompt="Default pallet height shown based on Lucid Standards. Update field to match your pallet" sqref="J67:L67" xr:uid="{F180CDC4-8EB7-4F45-9B0D-C3D6822307EC}">
      <formula1>J67&gt;0</formula1>
    </dataValidation>
    <dataValidation allowBlank="1" showInputMessage="1" prompt="Fill in if using one of our standard  LMD/LMI series cartons from our Lucid Guidelines.  See tabs below as well" sqref="Y50:AC50" xr:uid="{A252695E-1C05-4227-B5CA-85DF7B40A5A6}"/>
  </dataValidations>
  <printOptions horizontalCentered="1" verticalCentered="1"/>
  <pageMargins left="0.25" right="0.25" top="0.5" bottom="0.5" header="0.3" footer="0.3"/>
  <pageSetup scale="90" orientation="portrait" r:id="rId1"/>
  <rowBreaks count="1" manualBreakCount="1">
    <brk id="82" max="16383" man="1"/>
  </rowBreaks>
  <ignoredErrors>
    <ignoredError sqref="M68 Q68:Q69" formula="1"/>
    <ignoredError sqref="J67" unlockedFormula="1"/>
    <ignoredError sqref="O4" numberStoredAsText="1"/>
  </ignoredError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7CC49-5B20-4B9E-9049-A003EB6225D4}">
  <sheetPr>
    <tabColor theme="4" tint="-0.499984740745262"/>
  </sheetPr>
  <dimension ref="F1:BK175"/>
  <sheetViews>
    <sheetView showGridLines="0" topLeftCell="A8" zoomScaleNormal="100" zoomScaleSheetLayoutView="115" zoomScalePageLayoutView="88" workbookViewId="0">
      <selection activeCell="O7" sqref="O7:W7"/>
    </sheetView>
  </sheetViews>
  <sheetFormatPr defaultColWidth="8.85546875" defaultRowHeight="15" x14ac:dyDescent="0.25"/>
  <cols>
    <col min="1" max="1" width="4.5703125" customWidth="1"/>
    <col min="4" max="4" width="9.85546875" customWidth="1"/>
    <col min="5" max="5" width="0.7109375" customWidth="1"/>
    <col min="6" max="8" width="2.5703125" customWidth="1"/>
    <col min="9" max="9" width="3.7109375" customWidth="1"/>
    <col min="10" max="10" width="3.42578125" customWidth="1"/>
    <col min="11" max="12" width="2.5703125" customWidth="1"/>
    <col min="13" max="14" width="3.28515625" customWidth="1"/>
    <col min="15" max="15" width="3.140625" customWidth="1"/>
    <col min="16" max="16" width="2.5703125" customWidth="1"/>
    <col min="17" max="17" width="4.42578125" customWidth="1"/>
    <col min="18" max="18" width="1.7109375" customWidth="1"/>
    <col min="19" max="20" width="2.5703125" customWidth="1"/>
    <col min="21" max="21" width="4" customWidth="1"/>
    <col min="22" max="23" width="2.5703125" customWidth="1"/>
    <col min="24" max="24" width="2.42578125" customWidth="1"/>
    <col min="25" max="27" width="2.5703125" customWidth="1"/>
    <col min="28" max="28" width="3" customWidth="1"/>
    <col min="29" max="32" width="2.5703125" customWidth="1"/>
    <col min="33" max="33" width="3.140625" customWidth="1"/>
    <col min="34" max="34" width="5.7109375" customWidth="1"/>
    <col min="35" max="35" width="3.140625" customWidth="1"/>
    <col min="36" max="36" width="2.5703125" customWidth="1"/>
    <col min="37" max="37" width="8.5703125" customWidth="1"/>
    <col min="38" max="38" width="1" customWidth="1"/>
    <col min="39" max="39" width="5" customWidth="1"/>
    <col min="40" max="40" width="2.5703125" hidden="1" customWidth="1"/>
    <col min="41" max="41" width="2.5703125" customWidth="1"/>
    <col min="42" max="44" width="8.85546875" customWidth="1"/>
    <col min="45" max="45" width="9.140625" customWidth="1"/>
    <col min="46" max="46" width="5.28515625" customWidth="1"/>
    <col min="47" max="47" width="6.7109375" customWidth="1"/>
    <col min="48" max="48" width="8.28515625" customWidth="1"/>
    <col min="49" max="49" width="4" customWidth="1"/>
    <col min="50" max="50" width="7.85546875" customWidth="1"/>
    <col min="51" max="51" width="3.5703125" customWidth="1"/>
    <col min="52" max="52" width="5" customWidth="1"/>
    <col min="53" max="53" width="3.5703125" customWidth="1"/>
    <col min="54" max="54" width="5.140625" customWidth="1"/>
    <col min="55" max="55" width="4.5703125" customWidth="1"/>
    <col min="56" max="56" width="11.85546875" customWidth="1"/>
    <col min="57" max="69" width="8.85546875" customWidth="1"/>
  </cols>
  <sheetData>
    <row r="1" spans="6:63" ht="10.5" customHeight="1" x14ac:dyDescent="0.25"/>
    <row r="2" spans="6:63" ht="4.5" customHeight="1" x14ac:dyDescent="0.25">
      <c r="F2" s="22"/>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7"/>
      <c r="AN2" s="31"/>
      <c r="AO2" s="31"/>
      <c r="AP2" s="31"/>
      <c r="AQ2" s="31"/>
      <c r="AR2" s="31"/>
      <c r="AS2" s="31"/>
      <c r="AT2" s="31"/>
      <c r="AU2" s="31"/>
      <c r="AV2" s="31"/>
      <c r="AW2" s="31"/>
      <c r="AX2" s="31"/>
      <c r="AY2" s="31"/>
      <c r="AZ2" s="31"/>
      <c r="BA2" s="31"/>
      <c r="BB2" s="31"/>
      <c r="BC2" s="31"/>
      <c r="BD2" s="31"/>
      <c r="BE2" s="31"/>
      <c r="BF2" s="31"/>
      <c r="BG2" s="31"/>
      <c r="BH2" s="31"/>
      <c r="BI2" s="31"/>
      <c r="BJ2" s="31"/>
      <c r="BK2" s="31"/>
    </row>
    <row r="3" spans="6:63" ht="23.25" customHeight="1" x14ac:dyDescent="0.25">
      <c r="F3" s="2"/>
      <c r="G3" s="97" t="s">
        <v>126</v>
      </c>
      <c r="AM3" s="9"/>
      <c r="AN3" s="31"/>
      <c r="AO3" s="31"/>
      <c r="AP3" s="31"/>
      <c r="AQ3" s="31"/>
      <c r="AR3" s="126"/>
      <c r="AS3" s="31"/>
      <c r="AT3" s="31"/>
      <c r="AU3" s="31"/>
      <c r="AV3" s="10"/>
      <c r="AW3" s="31"/>
      <c r="AX3" s="31"/>
      <c r="AY3" s="31"/>
      <c r="AZ3" s="31"/>
      <c r="BA3" s="31"/>
      <c r="BB3" s="31"/>
      <c r="BC3" s="31"/>
      <c r="BD3" s="31"/>
      <c r="BE3" s="31"/>
      <c r="BF3" s="31"/>
      <c r="BG3" s="31"/>
      <c r="BH3" s="31"/>
      <c r="BI3" s="31"/>
      <c r="BJ3" s="31"/>
      <c r="BK3" s="31"/>
    </row>
    <row r="4" spans="6:63" ht="11.25" customHeight="1" x14ac:dyDescent="0.25">
      <c r="F4" s="2"/>
      <c r="G4" s="127" t="s">
        <v>219</v>
      </c>
      <c r="H4" s="31"/>
      <c r="I4" s="31"/>
      <c r="J4" s="31"/>
      <c r="K4" s="31"/>
      <c r="L4" s="31"/>
      <c r="M4" s="31"/>
      <c r="N4" s="31"/>
      <c r="O4" s="31"/>
      <c r="P4" s="31"/>
      <c r="Q4" s="377" t="s">
        <v>220</v>
      </c>
      <c r="R4" s="377"/>
      <c r="S4" s="411">
        <v>4</v>
      </c>
      <c r="T4" s="411"/>
      <c r="U4" s="411"/>
      <c r="V4" s="4"/>
      <c r="W4" s="4"/>
      <c r="X4" s="4"/>
      <c r="Y4" s="4"/>
      <c r="Z4" s="4"/>
      <c r="AA4" s="4"/>
      <c r="AB4" s="4"/>
      <c r="AC4" s="4"/>
      <c r="AD4" s="4"/>
      <c r="AM4" s="9"/>
      <c r="AN4" s="31"/>
      <c r="AO4" s="31"/>
      <c r="AP4" s="10"/>
      <c r="AQ4" s="31"/>
      <c r="AR4" s="31"/>
      <c r="AS4" s="31"/>
      <c r="AT4" s="31"/>
      <c r="AU4" s="31"/>
      <c r="AV4" s="31"/>
      <c r="AW4" s="31"/>
      <c r="AX4" s="31"/>
      <c r="AY4" s="31"/>
      <c r="AZ4" s="31"/>
      <c r="BA4" s="31"/>
      <c r="BB4" s="31"/>
      <c r="BC4" s="31"/>
      <c r="BD4" s="31"/>
      <c r="BE4" s="31"/>
      <c r="BF4" s="31"/>
      <c r="BG4" s="31"/>
      <c r="BH4" s="31"/>
      <c r="BI4" s="31"/>
      <c r="BJ4" s="31"/>
      <c r="BK4" s="31"/>
    </row>
    <row r="5" spans="6:63" ht="12" customHeight="1" x14ac:dyDescent="0.25">
      <c r="F5" s="2"/>
      <c r="G5" s="129" t="s">
        <v>127</v>
      </c>
      <c r="H5" s="6"/>
      <c r="I5" s="6"/>
      <c r="J5" s="6"/>
      <c r="K5" s="6"/>
      <c r="L5" s="6"/>
      <c r="M5" s="6"/>
      <c r="N5" s="6"/>
      <c r="O5" s="56" t="s">
        <v>133</v>
      </c>
      <c r="P5" s="6"/>
      <c r="Q5" s="6"/>
      <c r="R5" s="6"/>
      <c r="S5" s="6"/>
      <c r="T5" s="6"/>
      <c r="U5" s="6"/>
      <c r="V5" s="6"/>
      <c r="W5" s="6"/>
      <c r="X5" s="6"/>
      <c r="Y5" s="6"/>
      <c r="Z5" s="6"/>
      <c r="AA5" s="6"/>
      <c r="AB5" s="6"/>
      <c r="AC5" s="6"/>
      <c r="AD5" s="6"/>
      <c r="AE5" s="6"/>
      <c r="AF5" s="6"/>
      <c r="AG5" s="6"/>
      <c r="AH5" s="6"/>
      <c r="AI5" s="6"/>
      <c r="AJ5" s="6"/>
      <c r="AK5" s="6"/>
      <c r="AL5" s="7"/>
      <c r="AM5" s="9"/>
      <c r="AN5" s="31"/>
      <c r="AO5" s="31"/>
      <c r="AP5" s="10"/>
      <c r="AQ5" s="31"/>
      <c r="AR5" s="31"/>
      <c r="AS5" s="31"/>
      <c r="AT5" s="31"/>
      <c r="AU5" s="31"/>
      <c r="AV5" s="31"/>
      <c r="AW5" s="31"/>
      <c r="AX5" s="31"/>
      <c r="AY5" s="31"/>
      <c r="AZ5" s="31"/>
      <c r="BA5" s="31"/>
      <c r="BB5" s="31"/>
      <c r="BC5" s="31"/>
      <c r="BD5" s="31"/>
      <c r="BE5" s="31"/>
      <c r="BF5" s="31"/>
      <c r="BG5" s="31"/>
      <c r="BH5" s="31"/>
      <c r="BI5" s="31"/>
      <c r="BJ5" s="31"/>
      <c r="BK5" s="31"/>
    </row>
    <row r="6" spans="6:63" ht="11.25" customHeight="1" x14ac:dyDescent="0.25">
      <c r="F6" s="2"/>
      <c r="G6" s="2"/>
      <c r="Z6" s="385" t="s">
        <v>201</v>
      </c>
      <c r="AA6" s="385"/>
      <c r="AB6" s="385"/>
      <c r="AC6" s="385"/>
      <c r="AD6" s="385"/>
      <c r="AE6" s="385"/>
      <c r="AF6" s="385"/>
      <c r="AG6" s="385"/>
      <c r="AH6" s="386"/>
      <c r="AI6" s="383"/>
      <c r="AJ6" s="383"/>
      <c r="AK6" s="383"/>
      <c r="AL6" s="60"/>
      <c r="AM6" s="9"/>
      <c r="AN6" s="31"/>
      <c r="AO6" s="31"/>
      <c r="AP6" s="31"/>
      <c r="AQ6" s="31"/>
      <c r="AR6" s="31"/>
      <c r="AS6" s="31"/>
      <c r="AT6" s="31"/>
      <c r="AU6" s="31"/>
      <c r="AV6" s="31"/>
      <c r="AW6" s="31"/>
      <c r="AX6" s="31"/>
      <c r="AY6" s="31"/>
      <c r="AZ6" s="31"/>
      <c r="BA6" s="31"/>
      <c r="BB6" s="31"/>
      <c r="BC6" s="31"/>
      <c r="BD6" s="31"/>
      <c r="BE6" s="31"/>
      <c r="BF6" s="31"/>
      <c r="BG6" s="31"/>
      <c r="BH6" s="31"/>
      <c r="BI6" s="31"/>
      <c r="BJ6" s="31"/>
      <c r="BK6" s="31"/>
    </row>
    <row r="7" spans="6:63" ht="12" customHeight="1" x14ac:dyDescent="0.25">
      <c r="F7" s="2"/>
      <c r="G7" s="57" t="s">
        <v>130</v>
      </c>
      <c r="H7" s="52"/>
      <c r="I7" s="49"/>
      <c r="K7" s="49"/>
      <c r="L7" s="49"/>
      <c r="M7" s="49"/>
      <c r="N7" s="49"/>
      <c r="O7" s="389" t="s">
        <v>217</v>
      </c>
      <c r="P7" s="389"/>
      <c r="Q7" s="389"/>
      <c r="R7" s="389"/>
      <c r="S7" s="389"/>
      <c r="T7" s="389"/>
      <c r="U7" s="389"/>
      <c r="V7" s="389"/>
      <c r="W7" s="389"/>
      <c r="Z7" s="385" t="s">
        <v>66</v>
      </c>
      <c r="AA7" s="385"/>
      <c r="AB7" s="385"/>
      <c r="AC7" s="385"/>
      <c r="AD7" s="385"/>
      <c r="AE7" s="385"/>
      <c r="AF7" s="385"/>
      <c r="AG7" s="385"/>
      <c r="AH7" s="386"/>
      <c r="AI7" s="383"/>
      <c r="AJ7" s="383"/>
      <c r="AK7" s="383"/>
      <c r="AL7" s="85"/>
      <c r="AM7" s="9"/>
      <c r="AN7" s="31"/>
      <c r="AO7" s="31"/>
      <c r="AP7" s="31"/>
      <c r="AQ7" s="31"/>
      <c r="AR7" s="31"/>
      <c r="AS7" s="31"/>
      <c r="AT7" s="31"/>
      <c r="AU7" s="31"/>
      <c r="AV7" s="31"/>
      <c r="AW7" s="31"/>
      <c r="AX7" s="31"/>
      <c r="AY7" s="31"/>
      <c r="AZ7" s="31"/>
      <c r="BA7" s="31"/>
      <c r="BB7" s="31"/>
      <c r="BC7" s="31"/>
      <c r="BD7" s="31"/>
      <c r="BE7" s="31"/>
      <c r="BF7" s="31"/>
      <c r="BG7" s="31"/>
      <c r="BH7" s="31"/>
      <c r="BI7" s="31"/>
      <c r="BJ7" s="31"/>
      <c r="BK7" s="31"/>
    </row>
    <row r="8" spans="6:63" ht="12" customHeight="1" x14ac:dyDescent="0.25">
      <c r="F8" s="2"/>
      <c r="G8" s="57" t="s">
        <v>129</v>
      </c>
      <c r="O8" s="390"/>
      <c r="P8" s="390"/>
      <c r="Q8" s="390"/>
      <c r="R8" s="390"/>
      <c r="S8" s="390"/>
      <c r="T8" s="390"/>
      <c r="U8" s="390"/>
      <c r="V8" s="390"/>
      <c r="W8" s="390"/>
      <c r="Z8" s="387" t="s">
        <v>128</v>
      </c>
      <c r="AA8" s="387"/>
      <c r="AB8" s="387"/>
      <c r="AC8" s="387"/>
      <c r="AD8" s="387"/>
      <c r="AE8" s="387"/>
      <c r="AF8" s="387"/>
      <c r="AG8" s="387"/>
      <c r="AH8" s="388"/>
      <c r="AI8" s="384" t="s">
        <v>53</v>
      </c>
      <c r="AJ8" s="384"/>
      <c r="AK8" s="384"/>
      <c r="AL8" s="86"/>
      <c r="AM8" s="9"/>
      <c r="AN8" s="31"/>
      <c r="AO8" s="31"/>
      <c r="AP8" s="31"/>
      <c r="AQ8" s="31"/>
      <c r="AR8" s="31"/>
      <c r="AS8" s="31"/>
      <c r="AT8" s="31"/>
      <c r="AU8" s="31"/>
      <c r="AV8" s="31"/>
      <c r="AW8" s="31"/>
      <c r="AX8" s="31"/>
      <c r="AY8" s="31"/>
      <c r="BE8" s="31"/>
      <c r="BF8" s="31"/>
      <c r="BG8" s="31"/>
      <c r="BH8" s="31"/>
      <c r="BI8" s="31"/>
      <c r="BJ8" s="31"/>
      <c r="BK8" s="31"/>
    </row>
    <row r="9" spans="6:63" ht="6.75" customHeight="1" x14ac:dyDescent="0.25">
      <c r="F9" s="2"/>
      <c r="G9" s="57"/>
      <c r="O9" s="31"/>
      <c r="P9" s="31"/>
      <c r="Q9" s="31"/>
      <c r="R9" s="31"/>
      <c r="S9" s="31"/>
      <c r="T9" s="31"/>
      <c r="U9" s="31"/>
      <c r="V9" s="31"/>
      <c r="Z9" s="80"/>
      <c r="AA9" s="80"/>
      <c r="AB9" s="80"/>
      <c r="AC9" s="80"/>
      <c r="AD9" s="80"/>
      <c r="AE9" s="80"/>
      <c r="AF9" s="80"/>
      <c r="AG9" s="80"/>
      <c r="AH9" s="80"/>
      <c r="AI9" s="80"/>
      <c r="AJ9" s="87"/>
      <c r="AK9" s="87"/>
      <c r="AL9" s="86"/>
      <c r="AM9" s="9"/>
      <c r="AN9" s="31"/>
      <c r="AO9" s="31"/>
      <c r="AP9" s="31"/>
      <c r="AQ9" s="31"/>
      <c r="AR9" s="31"/>
      <c r="AS9" s="31"/>
      <c r="AT9" s="31"/>
      <c r="AU9" s="31"/>
      <c r="AV9" s="31"/>
      <c r="AW9" s="31"/>
      <c r="AX9" s="31"/>
      <c r="AY9" s="31"/>
      <c r="BE9" s="31"/>
      <c r="BF9" s="31"/>
      <c r="BG9" s="31"/>
      <c r="BH9" s="31"/>
      <c r="BI9" s="31"/>
      <c r="BJ9" s="31"/>
      <c r="BK9" s="31"/>
    </row>
    <row r="10" spans="6:63" ht="12" customHeight="1" x14ac:dyDescent="0.25">
      <c r="F10" s="2"/>
      <c r="G10" s="57" t="s">
        <v>131</v>
      </c>
      <c r="O10" s="364"/>
      <c r="P10" s="364"/>
      <c r="Q10" s="364"/>
      <c r="R10" s="364"/>
      <c r="S10" s="364"/>
      <c r="T10" s="364"/>
      <c r="U10" s="364"/>
      <c r="V10" s="364"/>
      <c r="AA10" s="10"/>
      <c r="AH10" s="393"/>
      <c r="AI10" s="393"/>
      <c r="AJ10" s="393"/>
      <c r="AK10" s="393"/>
      <c r="AL10" s="61"/>
      <c r="AM10" s="9"/>
      <c r="AN10" s="31"/>
      <c r="AO10" s="31"/>
      <c r="AP10" s="31"/>
      <c r="AQ10" s="31"/>
      <c r="AR10" s="31"/>
      <c r="AS10" s="31"/>
      <c r="AT10" s="31"/>
      <c r="AU10" s="31"/>
      <c r="AV10" s="31"/>
      <c r="AW10" s="31"/>
      <c r="AX10" s="31"/>
      <c r="AY10" s="31"/>
      <c r="BE10" s="31"/>
      <c r="BF10" s="31"/>
      <c r="BG10" s="31"/>
      <c r="BH10" s="31"/>
      <c r="BI10" s="31"/>
      <c r="BJ10" s="31"/>
      <c r="BK10" s="31"/>
    </row>
    <row r="11" spans="6:63" ht="12" customHeight="1" x14ac:dyDescent="0.25">
      <c r="F11" s="2"/>
      <c r="G11" s="57" t="s">
        <v>132</v>
      </c>
      <c r="O11" s="402"/>
      <c r="P11" s="402"/>
      <c r="Q11" s="402"/>
      <c r="R11" s="402"/>
      <c r="S11" s="402"/>
      <c r="T11" s="402"/>
      <c r="U11" s="402"/>
      <c r="V11" s="402"/>
      <c r="AA11" s="10"/>
      <c r="AH11" s="394"/>
      <c r="AI11" s="394"/>
      <c r="AJ11" s="394"/>
      <c r="AK11" s="394"/>
      <c r="AL11" s="94"/>
      <c r="AM11" s="9"/>
      <c r="AN11" s="31"/>
      <c r="AO11" s="31"/>
      <c r="AP11" s="31"/>
      <c r="AQ11" s="31"/>
      <c r="AR11" s="31"/>
      <c r="AS11" s="31"/>
      <c r="AT11" s="31"/>
      <c r="AU11" s="31"/>
      <c r="AV11" s="31"/>
      <c r="AW11" s="31"/>
      <c r="AX11" s="31"/>
      <c r="AY11" s="31"/>
      <c r="AZ11" s="31"/>
      <c r="BA11" s="31"/>
      <c r="BB11" s="31"/>
      <c r="BC11" s="31"/>
      <c r="BD11" s="31"/>
      <c r="BE11" s="31"/>
      <c r="BF11" s="31"/>
      <c r="BG11" s="31"/>
      <c r="BH11" s="31"/>
      <c r="BI11" s="31"/>
      <c r="BJ11" s="31"/>
      <c r="BK11" s="31"/>
    </row>
    <row r="12" spans="6:63" ht="12" customHeight="1" x14ac:dyDescent="0.25">
      <c r="F12" s="2"/>
      <c r="G12" s="57" t="s">
        <v>147</v>
      </c>
      <c r="O12" s="372"/>
      <c r="P12" s="372"/>
      <c r="Q12" s="372"/>
      <c r="R12" s="372"/>
      <c r="S12" s="372"/>
      <c r="T12" s="372"/>
      <c r="U12" s="372"/>
      <c r="V12" s="372"/>
      <c r="Z12" s="78" t="s">
        <v>136</v>
      </c>
      <c r="AA12" s="78"/>
      <c r="AB12" s="392"/>
      <c r="AC12" s="392"/>
      <c r="AD12" s="392"/>
      <c r="AE12" s="392"/>
      <c r="AF12" s="392"/>
      <c r="AG12" s="392"/>
      <c r="AH12" s="392"/>
      <c r="AI12" s="392"/>
      <c r="AJ12" s="392"/>
      <c r="AK12" s="392"/>
      <c r="AL12" s="62"/>
      <c r="AM12" s="9"/>
      <c r="AN12" s="31"/>
      <c r="AO12" s="31"/>
      <c r="AP12" s="31"/>
      <c r="AQ12" s="31"/>
      <c r="AR12" s="31"/>
      <c r="AS12" s="31"/>
      <c r="AT12" s="31"/>
      <c r="AU12" s="31"/>
      <c r="AV12" s="31"/>
      <c r="AW12" s="31"/>
      <c r="AX12" s="31"/>
      <c r="AY12" s="31"/>
      <c r="AZ12" s="31"/>
      <c r="BA12" s="31"/>
      <c r="BB12" s="31"/>
      <c r="BC12" s="31"/>
      <c r="BD12" s="31"/>
      <c r="BE12" s="31"/>
      <c r="BF12" s="31"/>
      <c r="BG12" s="31"/>
      <c r="BH12" s="31"/>
      <c r="BI12" s="31"/>
      <c r="BJ12" s="31"/>
      <c r="BK12" s="31"/>
    </row>
    <row r="13" spans="6:63" ht="6" customHeight="1" x14ac:dyDescent="0.25">
      <c r="F13" s="2"/>
      <c r="G13" s="3"/>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58"/>
      <c r="AJ13" s="58"/>
      <c r="AK13" s="63"/>
      <c r="AL13" s="59"/>
      <c r="AM13" s="9"/>
      <c r="AN13" s="31"/>
      <c r="AO13" s="31"/>
      <c r="AP13" s="31"/>
      <c r="AQ13" s="31"/>
      <c r="AR13" s="31"/>
      <c r="AS13" s="31"/>
      <c r="AT13" s="31"/>
      <c r="AU13" s="31"/>
      <c r="AV13" s="31"/>
      <c r="AW13" s="31"/>
      <c r="AX13" s="31"/>
      <c r="AY13" s="31"/>
      <c r="AZ13" s="31"/>
      <c r="BA13" s="31"/>
      <c r="BB13" s="31"/>
      <c r="BC13" s="31"/>
      <c r="BD13" s="31"/>
      <c r="BE13" s="31"/>
      <c r="BF13" s="31"/>
      <c r="BG13" s="31"/>
      <c r="BH13" s="31"/>
      <c r="BI13" s="31"/>
      <c r="BJ13" s="31"/>
      <c r="BK13" s="31"/>
    </row>
    <row r="14" spans="6:63" ht="8.25" customHeight="1" x14ac:dyDescent="0.25">
      <c r="F14" s="2"/>
      <c r="G14" s="10"/>
      <c r="AI14" s="11"/>
      <c r="AJ14" s="11"/>
      <c r="AK14" s="43"/>
      <c r="AL14" s="43"/>
      <c r="AM14" s="9"/>
      <c r="AN14" s="31"/>
      <c r="AO14" s="31"/>
      <c r="AP14" s="31"/>
      <c r="AQ14" s="31"/>
      <c r="AR14" s="31"/>
      <c r="AS14" s="31"/>
      <c r="AT14" s="31"/>
      <c r="AU14" s="31"/>
      <c r="AV14" s="31"/>
      <c r="AW14" s="31"/>
      <c r="AX14" s="31"/>
      <c r="AY14" s="31"/>
      <c r="AZ14" s="31"/>
      <c r="BA14" s="31"/>
      <c r="BB14" s="31"/>
      <c r="BC14" s="31"/>
      <c r="BD14" s="31"/>
      <c r="BE14" s="31"/>
      <c r="BF14" s="31"/>
      <c r="BG14" s="31"/>
      <c r="BH14" s="31"/>
      <c r="BI14" s="31"/>
      <c r="BJ14" s="31"/>
      <c r="BK14" s="31"/>
    </row>
    <row r="15" spans="6:63" ht="12.75" customHeight="1" x14ac:dyDescent="0.25">
      <c r="F15" s="2"/>
      <c r="G15" s="129" t="s">
        <v>2</v>
      </c>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7"/>
      <c r="AM15" s="9"/>
      <c r="AN15" s="31"/>
      <c r="AO15" s="31"/>
      <c r="AP15" s="31"/>
      <c r="AQ15" s="31"/>
      <c r="AR15" s="31"/>
      <c r="AS15" s="31"/>
      <c r="AT15" s="31"/>
      <c r="AU15" s="31"/>
      <c r="AV15" s="31"/>
      <c r="AW15" s="31"/>
      <c r="AX15" s="31"/>
      <c r="AY15" s="31"/>
      <c r="AZ15" s="31"/>
      <c r="BA15" s="31"/>
      <c r="BB15" s="31"/>
      <c r="BC15" s="31"/>
      <c r="BD15" s="31"/>
      <c r="BE15" s="31"/>
      <c r="BF15" s="31"/>
      <c r="BG15" s="31"/>
      <c r="BH15" s="31"/>
      <c r="BI15" s="31"/>
      <c r="BJ15" s="31"/>
      <c r="BK15" s="31"/>
    </row>
    <row r="16" spans="6:63" ht="5.25" customHeight="1" x14ac:dyDescent="0.25">
      <c r="F16" s="2"/>
      <c r="G16" s="64"/>
      <c r="AL16" s="9"/>
      <c r="AM16" s="9"/>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row>
    <row r="17" spans="6:63" ht="12" customHeight="1" x14ac:dyDescent="0.25">
      <c r="F17" s="2"/>
      <c r="G17" s="57" t="s">
        <v>67</v>
      </c>
      <c r="M17" s="395" t="s">
        <v>417</v>
      </c>
      <c r="N17" s="396"/>
      <c r="O17" s="396"/>
      <c r="P17" s="396"/>
      <c r="Q17" s="396"/>
      <c r="R17" s="396"/>
      <c r="S17" s="396"/>
      <c r="T17" s="396"/>
      <c r="U17" s="397"/>
      <c r="W17" s="20" t="s">
        <v>166</v>
      </c>
      <c r="AE17" s="239" t="s">
        <v>416</v>
      </c>
      <c r="AF17" s="239"/>
      <c r="AG17" s="239"/>
      <c r="AH17" s="239"/>
      <c r="AI17" s="239"/>
      <c r="AJ17" s="239"/>
      <c r="AL17" s="9"/>
      <c r="AM17" s="9"/>
      <c r="AN17" s="31"/>
      <c r="AO17" s="31"/>
      <c r="AP17" s="31"/>
      <c r="AQ17" s="31"/>
      <c r="AR17" s="31"/>
      <c r="AS17" s="31"/>
      <c r="AT17" s="31"/>
      <c r="AU17" s="31"/>
      <c r="AV17" s="31"/>
      <c r="AW17" s="31"/>
      <c r="AX17" s="31"/>
      <c r="AY17" s="31"/>
      <c r="AZ17" s="31"/>
      <c r="BA17" s="31"/>
      <c r="BB17" s="31"/>
      <c r="BC17" s="31"/>
      <c r="BD17" s="31"/>
      <c r="BE17" s="31"/>
      <c r="BF17" s="31"/>
      <c r="BG17" s="31"/>
      <c r="BH17" s="31"/>
      <c r="BI17" s="31"/>
      <c r="BJ17" s="31"/>
      <c r="BK17" s="31"/>
    </row>
    <row r="18" spans="6:63" ht="12" customHeight="1" x14ac:dyDescent="0.25">
      <c r="F18" s="2"/>
      <c r="G18" s="57" t="s">
        <v>205</v>
      </c>
      <c r="M18" s="391" t="s">
        <v>202</v>
      </c>
      <c r="N18" s="391"/>
      <c r="O18" s="391"/>
      <c r="P18" s="391"/>
      <c r="Q18" s="103"/>
      <c r="R18" s="103"/>
      <c r="S18" s="103"/>
      <c r="T18" s="103"/>
      <c r="U18" s="103"/>
      <c r="W18" s="20" t="s">
        <v>167</v>
      </c>
      <c r="AE18" s="239" t="s">
        <v>420</v>
      </c>
      <c r="AF18" s="239"/>
      <c r="AG18" s="239"/>
      <c r="AH18" s="239"/>
      <c r="AI18" s="239"/>
      <c r="AJ18" s="239"/>
      <c r="AL18" s="9"/>
      <c r="AM18" s="9"/>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row>
    <row r="19" spans="6:63" ht="12" customHeight="1" x14ac:dyDescent="0.25">
      <c r="F19" s="2"/>
      <c r="G19" s="375" t="s">
        <v>0</v>
      </c>
      <c r="H19" s="376"/>
      <c r="I19" s="376"/>
      <c r="J19" s="376"/>
      <c r="K19" s="376"/>
      <c r="L19" s="376"/>
      <c r="M19" s="376"/>
      <c r="N19" s="376"/>
      <c r="O19" s="376"/>
      <c r="P19" s="376"/>
      <c r="Q19" s="20"/>
      <c r="R19" s="20"/>
      <c r="S19" s="20"/>
      <c r="T19" s="20"/>
      <c r="AL19" s="9"/>
      <c r="AM19" s="9"/>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row>
    <row r="20" spans="6:63" ht="3.75" customHeight="1" x14ac:dyDescent="0.25">
      <c r="F20" s="2"/>
      <c r="G20" s="375"/>
      <c r="H20" s="376"/>
      <c r="I20" s="376"/>
      <c r="J20" s="376"/>
      <c r="K20" s="376"/>
      <c r="L20" s="376"/>
      <c r="M20" s="376"/>
      <c r="N20" s="376"/>
      <c r="O20" s="376"/>
      <c r="P20" s="376"/>
      <c r="Q20" s="20"/>
      <c r="R20" s="20"/>
      <c r="S20" s="20"/>
      <c r="T20" s="20"/>
      <c r="AE20" s="20"/>
      <c r="AF20" s="20"/>
      <c r="AG20" s="20"/>
      <c r="AH20" s="20"/>
      <c r="AI20" s="20"/>
      <c r="AJ20" s="20"/>
      <c r="AL20" s="9"/>
      <c r="AM20" s="9"/>
      <c r="AN20" s="31"/>
      <c r="AO20" s="31"/>
      <c r="AP20" s="31"/>
      <c r="AQ20" s="31"/>
      <c r="AR20" s="31"/>
      <c r="AS20" s="31"/>
      <c r="AT20" s="31"/>
      <c r="AU20" s="31"/>
      <c r="AV20" s="31"/>
      <c r="AW20" s="31"/>
      <c r="AX20" s="31"/>
      <c r="AY20" s="31"/>
      <c r="AZ20" s="31"/>
      <c r="BA20" s="31"/>
      <c r="BB20" s="31"/>
      <c r="BC20" s="31"/>
      <c r="BD20" s="31"/>
      <c r="BE20" s="31"/>
      <c r="BF20" s="31"/>
      <c r="BG20" s="31"/>
      <c r="BH20" s="31"/>
      <c r="BI20" s="31"/>
      <c r="BJ20" s="31"/>
      <c r="BK20" s="31"/>
    </row>
    <row r="21" spans="6:63" ht="4.5" customHeight="1" x14ac:dyDescent="0.25">
      <c r="F21" s="2"/>
      <c r="G21" s="28"/>
      <c r="M21" s="20"/>
      <c r="N21" s="20"/>
      <c r="O21" s="20"/>
      <c r="P21" s="20"/>
      <c r="Q21" s="20"/>
      <c r="R21" s="20"/>
      <c r="S21" s="20"/>
      <c r="T21" s="20"/>
      <c r="AE21" s="20"/>
      <c r="AF21" s="20"/>
      <c r="AG21" s="20"/>
      <c r="AH21" s="20"/>
      <c r="AI21" s="20"/>
      <c r="AJ21" s="20"/>
      <c r="AL21" s="9"/>
      <c r="AM21" s="9"/>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row>
    <row r="22" spans="6:63" ht="12.75" customHeight="1" x14ac:dyDescent="0.25">
      <c r="F22" s="2"/>
      <c r="G22" s="57" t="s">
        <v>68</v>
      </c>
      <c r="M22" s="264" t="s">
        <v>419</v>
      </c>
      <c r="N22" s="264"/>
      <c r="O22" s="264"/>
      <c r="P22" s="264"/>
      <c r="Q22" s="264"/>
      <c r="R22" s="264"/>
      <c r="S22" s="264"/>
      <c r="T22" s="264"/>
      <c r="U22" s="264"/>
      <c r="W22" s="31" t="s">
        <v>165</v>
      </c>
      <c r="AE22" s="264" t="s">
        <v>415</v>
      </c>
      <c r="AF22" s="264"/>
      <c r="AG22" s="264"/>
      <c r="AH22" s="264"/>
      <c r="AI22" s="264"/>
      <c r="AJ22" s="264"/>
      <c r="AL22" s="9"/>
      <c r="AM22" s="9"/>
      <c r="AN22" s="31"/>
      <c r="AO22" s="31"/>
      <c r="AP22" s="31"/>
      <c r="AQ22" s="31"/>
      <c r="AR22" s="31"/>
      <c r="AS22" s="31"/>
      <c r="AT22" s="31"/>
      <c r="AU22" s="31"/>
      <c r="AV22" s="31"/>
      <c r="AW22" s="31"/>
      <c r="AX22" s="31"/>
      <c r="AY22" s="31"/>
      <c r="AZ22" s="31"/>
      <c r="BA22" s="31"/>
      <c r="BB22" s="31"/>
      <c r="BC22" s="31" t="s">
        <v>50</v>
      </c>
      <c r="BD22" s="31"/>
      <c r="BE22" s="31"/>
      <c r="BF22" s="31"/>
      <c r="BG22" s="31"/>
      <c r="BH22" s="31"/>
      <c r="BJ22" s="31"/>
      <c r="BK22" s="31"/>
    </row>
    <row r="23" spans="6:63" ht="12" customHeight="1" x14ac:dyDescent="0.25">
      <c r="F23" s="2"/>
      <c r="G23" s="57" t="s">
        <v>69</v>
      </c>
      <c r="M23" s="420" t="s">
        <v>414</v>
      </c>
      <c r="N23" s="264"/>
      <c r="O23" s="264"/>
      <c r="P23" s="264"/>
      <c r="Q23" s="264"/>
      <c r="R23" s="264"/>
      <c r="S23" s="264"/>
      <c r="T23" s="264"/>
      <c r="U23" s="264"/>
      <c r="W23" s="31" t="s">
        <v>164</v>
      </c>
      <c r="AE23" s="264" t="s">
        <v>413</v>
      </c>
      <c r="AF23" s="264"/>
      <c r="AG23" s="264"/>
      <c r="AH23" s="264"/>
      <c r="AI23" s="264"/>
      <c r="AJ23" s="264"/>
      <c r="AL23" s="9"/>
      <c r="AM23" s="9"/>
      <c r="AN23" s="31"/>
      <c r="AO23" s="31"/>
      <c r="AP23" s="31"/>
      <c r="AQ23" s="31"/>
      <c r="AR23" s="31"/>
      <c r="AS23" s="31"/>
      <c r="AT23" s="31"/>
      <c r="AU23" s="31"/>
      <c r="AV23" s="31"/>
      <c r="AW23" s="31"/>
      <c r="AX23" s="31"/>
      <c r="AY23" s="31"/>
      <c r="AZ23" s="31"/>
      <c r="BA23" s="31"/>
      <c r="BB23" s="31"/>
      <c r="BC23" s="31"/>
      <c r="BD23" s="31"/>
      <c r="BE23" s="31"/>
      <c r="BF23" s="31"/>
      <c r="BG23" s="31"/>
      <c r="BH23" s="31"/>
      <c r="BJ23" s="31"/>
      <c r="BK23" s="31"/>
    </row>
    <row r="24" spans="6:63" ht="4.5" customHeight="1" x14ac:dyDescent="0.25">
      <c r="F24" s="2"/>
      <c r="G24" s="3"/>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5"/>
      <c r="AM24" s="9"/>
      <c r="AN24" s="31"/>
      <c r="AO24" s="31"/>
      <c r="AP24" s="31"/>
      <c r="AQ24" s="31"/>
      <c r="AR24" s="31"/>
      <c r="AS24" s="31"/>
      <c r="AT24" s="31"/>
      <c r="AU24" s="31"/>
      <c r="AV24" s="31"/>
      <c r="AW24" s="31"/>
      <c r="AX24" s="31"/>
      <c r="AY24" s="31"/>
      <c r="AZ24" s="31"/>
      <c r="BA24" s="31"/>
      <c r="BB24" s="31"/>
      <c r="BC24" s="31"/>
      <c r="BD24" s="31"/>
      <c r="BE24" s="31"/>
      <c r="BF24" s="31"/>
      <c r="BG24" s="31"/>
      <c r="BH24" s="31"/>
      <c r="BI24" s="31"/>
      <c r="BJ24" s="31"/>
      <c r="BK24" s="31"/>
    </row>
    <row r="25" spans="6:63" ht="4.5" customHeight="1" x14ac:dyDescent="0.25">
      <c r="F25" s="2"/>
      <c r="AM25" s="9"/>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row>
    <row r="26" spans="6:63" ht="3.75" customHeight="1" x14ac:dyDescent="0.25">
      <c r="F26" s="2"/>
      <c r="AM26" s="9"/>
      <c r="AN26" s="31"/>
      <c r="AO26" s="31"/>
      <c r="AP26" s="31"/>
      <c r="AQ26" s="31"/>
      <c r="AR26" s="31"/>
      <c r="AS26" s="31"/>
      <c r="AT26" s="31"/>
      <c r="AU26" s="31"/>
      <c r="AV26" s="31"/>
      <c r="AW26" s="31"/>
      <c r="AX26" s="31"/>
      <c r="AY26" s="31"/>
      <c r="AZ26" s="31"/>
      <c r="BA26" s="31"/>
      <c r="BB26" s="31"/>
      <c r="BC26" s="31"/>
      <c r="BD26" s="31"/>
      <c r="BE26" s="31"/>
      <c r="BF26" s="31"/>
      <c r="BG26" s="31"/>
      <c r="BH26" s="31"/>
      <c r="BI26" s="31"/>
      <c r="BJ26" s="31"/>
      <c r="BK26" s="31"/>
    </row>
    <row r="27" spans="6:63" x14ac:dyDescent="0.25">
      <c r="F27" s="2"/>
      <c r="G27" s="65" t="s">
        <v>1</v>
      </c>
      <c r="H27" s="6"/>
      <c r="I27" s="6"/>
      <c r="J27" s="6"/>
      <c r="K27" s="6"/>
      <c r="L27" s="6"/>
      <c r="M27" s="66" t="s">
        <v>4</v>
      </c>
      <c r="N27" s="6"/>
      <c r="O27" s="6"/>
      <c r="P27" s="6"/>
      <c r="Q27" s="6"/>
      <c r="R27" s="6"/>
      <c r="S27" s="6"/>
      <c r="T27" s="6"/>
      <c r="U27" s="6"/>
      <c r="V27" s="6"/>
      <c r="W27" s="6"/>
      <c r="X27" s="6"/>
      <c r="Y27" s="6"/>
      <c r="Z27" s="6"/>
      <c r="AA27" s="6"/>
      <c r="AB27" s="6"/>
      <c r="AC27" s="6"/>
      <c r="AD27" s="6"/>
      <c r="AE27" s="6"/>
      <c r="AF27" s="6"/>
      <c r="AG27" s="6"/>
      <c r="AH27" s="6"/>
      <c r="AI27" s="6"/>
      <c r="AJ27" s="6"/>
      <c r="AK27" s="6"/>
      <c r="AL27" s="7"/>
      <c r="AM27" s="9"/>
      <c r="AN27" s="31"/>
      <c r="AO27" s="31"/>
      <c r="AP27" s="31"/>
      <c r="AQ27" s="31"/>
      <c r="AS27" s="31"/>
      <c r="AT27" s="31"/>
      <c r="AU27" s="31"/>
      <c r="AV27" s="31"/>
      <c r="AW27" s="31"/>
      <c r="AX27" s="31"/>
      <c r="AY27" s="31"/>
      <c r="AZ27" s="31"/>
      <c r="BA27" s="31"/>
      <c r="BB27" s="31"/>
      <c r="BC27" s="31"/>
      <c r="BD27" s="31"/>
      <c r="BE27" s="31"/>
      <c r="BF27" s="31"/>
      <c r="BG27" s="31"/>
      <c r="BH27" s="31"/>
      <c r="BI27" s="31"/>
      <c r="BJ27" s="31"/>
      <c r="BK27" s="31"/>
    </row>
    <row r="28" spans="6:63" ht="3.75" customHeight="1" x14ac:dyDescent="0.25">
      <c r="F28" s="2"/>
      <c r="G28" s="2"/>
      <c r="AL28" s="9"/>
      <c r="AM28" s="9"/>
      <c r="AN28" s="31"/>
      <c r="AO28" s="31"/>
      <c r="AP28" s="31"/>
      <c r="AQ28" s="31"/>
      <c r="AS28" s="31"/>
      <c r="AT28" s="31"/>
      <c r="AU28" s="31"/>
      <c r="AV28" s="31"/>
      <c r="AW28" s="31"/>
      <c r="AX28" s="31"/>
      <c r="AY28" s="31"/>
      <c r="AZ28" s="31"/>
      <c r="BA28" s="31"/>
      <c r="BB28" s="31"/>
      <c r="BC28" s="31"/>
      <c r="BD28" s="31"/>
      <c r="BE28" s="31"/>
      <c r="BF28" s="31"/>
      <c r="BG28" s="31"/>
      <c r="BH28" s="31"/>
      <c r="BI28" s="31"/>
      <c r="BJ28" s="31"/>
      <c r="BK28" s="31"/>
    </row>
    <row r="29" spans="6:63" ht="19.5" customHeight="1" x14ac:dyDescent="0.25">
      <c r="F29" s="2"/>
      <c r="G29" s="409" t="s">
        <v>151</v>
      </c>
      <c r="H29" s="410"/>
      <c r="I29" s="410"/>
      <c r="J29" s="410"/>
      <c r="K29" s="301" t="s">
        <v>418</v>
      </c>
      <c r="L29" s="301"/>
      <c r="M29" s="301"/>
      <c r="N29" s="301"/>
      <c r="O29" s="301"/>
      <c r="P29" s="301"/>
      <c r="Q29" s="301"/>
      <c r="R29" s="301"/>
      <c r="S29" s="301"/>
      <c r="T29" s="301"/>
      <c r="U29" s="301"/>
      <c r="V29" s="301"/>
      <c r="W29" s="408" t="s">
        <v>70</v>
      </c>
      <c r="X29" s="408"/>
      <c r="Y29" s="408"/>
      <c r="Z29" s="408"/>
      <c r="AA29" s="408"/>
      <c r="AB29" s="408"/>
      <c r="AC29" s="295" t="s">
        <v>421</v>
      </c>
      <c r="AD29" s="296"/>
      <c r="AE29" s="296"/>
      <c r="AF29" s="296"/>
      <c r="AG29" s="296"/>
      <c r="AH29" s="296"/>
      <c r="AI29" s="296"/>
      <c r="AJ29" s="296"/>
      <c r="AK29" s="297"/>
      <c r="AL29" s="13"/>
      <c r="AM29" s="13"/>
      <c r="AN29" s="31"/>
      <c r="AO29" s="31"/>
      <c r="AQ29" s="31"/>
      <c r="AS29" s="31"/>
      <c r="AT29" s="31"/>
      <c r="AU29" s="31"/>
      <c r="AV29" s="31"/>
      <c r="AW29" s="31"/>
      <c r="AX29" s="31"/>
      <c r="AY29" s="31"/>
      <c r="AZ29" s="31"/>
      <c r="BA29" s="31"/>
      <c r="BB29" s="31"/>
      <c r="BC29" s="31"/>
      <c r="BD29" s="31"/>
      <c r="BE29" s="31"/>
      <c r="BF29" s="31"/>
      <c r="BG29" s="31"/>
      <c r="BH29" s="31"/>
      <c r="BI29" s="31"/>
      <c r="BJ29" s="31"/>
      <c r="BK29" s="31"/>
    </row>
    <row r="30" spans="6:63" ht="5.25" customHeight="1" x14ac:dyDescent="0.25">
      <c r="F30" s="2"/>
      <c r="G30" s="67"/>
      <c r="H30" s="14"/>
      <c r="I30" s="14"/>
      <c r="J30" s="14"/>
      <c r="K30" s="301"/>
      <c r="L30" s="301"/>
      <c r="M30" s="301"/>
      <c r="N30" s="301"/>
      <c r="O30" s="301"/>
      <c r="P30" s="301"/>
      <c r="Q30" s="301"/>
      <c r="R30" s="301"/>
      <c r="S30" s="301"/>
      <c r="T30" s="301"/>
      <c r="U30" s="301"/>
      <c r="V30" s="301"/>
      <c r="W30" s="15"/>
      <c r="X30" s="15"/>
      <c r="Y30" s="15"/>
      <c r="Z30" s="15"/>
      <c r="AA30" s="15"/>
      <c r="AB30" s="15"/>
      <c r="AC30" s="298"/>
      <c r="AD30" s="299"/>
      <c r="AE30" s="299"/>
      <c r="AF30" s="299"/>
      <c r="AG30" s="299"/>
      <c r="AH30" s="299"/>
      <c r="AI30" s="299"/>
      <c r="AJ30" s="299"/>
      <c r="AK30" s="300"/>
      <c r="AL30" s="13"/>
      <c r="AM30" s="13"/>
      <c r="AN30" s="31"/>
      <c r="AO30" s="31"/>
      <c r="AQ30" s="31"/>
      <c r="AS30" s="31"/>
      <c r="AT30" s="31"/>
      <c r="AU30" s="31"/>
      <c r="AV30" s="31"/>
      <c r="AW30" s="31"/>
      <c r="AX30" s="31"/>
      <c r="AY30" s="31"/>
      <c r="AZ30" s="31"/>
      <c r="BA30" s="31"/>
      <c r="BB30" s="31"/>
      <c r="BC30" s="31"/>
      <c r="BD30" s="31"/>
      <c r="BE30" s="31"/>
      <c r="BF30" s="31"/>
      <c r="BG30" s="31"/>
      <c r="BH30" s="31"/>
      <c r="BI30" s="31"/>
      <c r="BJ30" s="31"/>
      <c r="BK30" s="31"/>
    </row>
    <row r="31" spans="6:63" ht="11.25" customHeight="1" x14ac:dyDescent="0.25">
      <c r="F31" s="2"/>
      <c r="G31" s="57"/>
      <c r="N31" s="294"/>
      <c r="O31" s="294"/>
      <c r="P31" s="294"/>
      <c r="Q31" s="294"/>
      <c r="W31" s="31"/>
      <c r="AL31" s="9"/>
      <c r="AM31" s="9"/>
      <c r="AN31" s="31"/>
      <c r="AO31" s="31"/>
      <c r="AQ31" s="31"/>
      <c r="AS31" s="31"/>
      <c r="AT31" s="31"/>
      <c r="AU31" s="31"/>
      <c r="BC31" s="31"/>
      <c r="BD31" s="31"/>
      <c r="BF31" s="31"/>
      <c r="BH31" s="31"/>
      <c r="BI31" s="31"/>
      <c r="BJ31" s="31"/>
      <c r="BK31" s="31"/>
    </row>
    <row r="32" spans="6:63" ht="13.5" customHeight="1" x14ac:dyDescent="0.25">
      <c r="F32" s="2"/>
      <c r="G32" s="68" t="s">
        <v>71</v>
      </c>
      <c r="H32" s="77"/>
      <c r="I32" s="77"/>
      <c r="J32" s="77"/>
      <c r="K32" s="77"/>
      <c r="L32" s="77"/>
      <c r="N32" s="240">
        <v>10</v>
      </c>
      <c r="O32" s="240"/>
      <c r="P32" s="240"/>
      <c r="Q32" s="196" t="str">
        <f>VLOOKUP(AI8,AH133:AI135,2,FALSE)</f>
        <v>in</v>
      </c>
      <c r="R32" s="224">
        <f>IF(AI8="mm/Kg",(CONVERT(N32,"mm","in")),(CONVERT(N32,"in","mm")))</f>
        <v>254</v>
      </c>
      <c r="S32" s="224"/>
      <c r="T32" s="224"/>
      <c r="U32" s="35" t="str">
        <f>VLOOKUP($AI$8,$AH$133:$AK$135,4,FALSE)</f>
        <v>mm</v>
      </c>
      <c r="W32" s="77" t="s">
        <v>82</v>
      </c>
      <c r="AC32" s="240" t="s">
        <v>7</v>
      </c>
      <c r="AD32" s="240"/>
      <c r="AE32" s="240"/>
      <c r="AF32" s="240"/>
      <c r="AG32" s="240"/>
      <c r="AL32" s="9"/>
      <c r="AM32" s="9"/>
      <c r="AN32" s="36"/>
      <c r="AO32" s="31"/>
      <c r="AQ32" s="31"/>
      <c r="AS32" s="31"/>
      <c r="AT32" s="31"/>
      <c r="AU32" s="31"/>
      <c r="BC32" s="31"/>
      <c r="BD32" s="31"/>
      <c r="BF32" s="31"/>
      <c r="BH32" s="31"/>
      <c r="BI32" s="31"/>
      <c r="BJ32" s="31"/>
      <c r="BK32" s="31"/>
    </row>
    <row r="33" spans="6:63" ht="12.75" customHeight="1" x14ac:dyDescent="0.25">
      <c r="F33" s="2"/>
      <c r="G33" s="302" t="s">
        <v>72</v>
      </c>
      <c r="H33" s="303"/>
      <c r="I33" s="303"/>
      <c r="J33" s="303"/>
      <c r="K33" s="303"/>
      <c r="L33" s="303"/>
      <c r="N33" s="240">
        <v>8</v>
      </c>
      <c r="O33" s="240"/>
      <c r="P33" s="240"/>
      <c r="Q33" s="196" t="str">
        <f>VLOOKUP(AI8,AH133:AI135,2,FALSE)</f>
        <v>in</v>
      </c>
      <c r="R33" s="224">
        <f>IF(AI8="mm/Kg",(CONVERT(N33,"mm","in")),(CONVERT(N33,"in","mm")))</f>
        <v>203.2</v>
      </c>
      <c r="S33" s="224"/>
      <c r="T33" s="224"/>
      <c r="U33" s="35" t="str">
        <f>VLOOKUP($AI$8,$AH$133:$AK$135,4,FALSE)</f>
        <v>mm</v>
      </c>
      <c r="W33" s="31" t="s">
        <v>213</v>
      </c>
      <c r="Y33" s="16"/>
      <c r="AC33" s="235">
        <v>400</v>
      </c>
      <c r="AD33" s="236"/>
      <c r="AE33" s="236"/>
      <c r="AF33" s="236"/>
      <c r="AG33" s="237"/>
      <c r="AL33" s="9"/>
      <c r="AM33" s="9"/>
      <c r="AN33" s="31"/>
      <c r="AO33" s="31"/>
      <c r="AQ33" s="31"/>
      <c r="AS33" s="31"/>
      <c r="AT33" s="31"/>
      <c r="AU33" s="31"/>
      <c r="BC33" s="31"/>
      <c r="BD33" s="31"/>
      <c r="BE33" s="31"/>
      <c r="BF33" s="31"/>
      <c r="BH33" s="31"/>
      <c r="BI33" s="31"/>
      <c r="BJ33" s="31"/>
      <c r="BK33" s="31"/>
    </row>
    <row r="34" spans="6:63" ht="12.75" customHeight="1" x14ac:dyDescent="0.25">
      <c r="F34" s="2"/>
      <c r="G34" s="302" t="s">
        <v>73</v>
      </c>
      <c r="H34" s="303"/>
      <c r="I34" s="303"/>
      <c r="J34" s="303"/>
      <c r="K34" s="303"/>
      <c r="L34" s="77"/>
      <c r="N34" s="240">
        <v>1.3</v>
      </c>
      <c r="O34" s="240"/>
      <c r="P34" s="240"/>
      <c r="Q34" s="196" t="str">
        <f>VLOOKUP(AI8,AH133:AI135,2,FALSE)</f>
        <v>in</v>
      </c>
      <c r="R34" s="224">
        <f>IF(AI8="mm/Kg",(CONVERT(N34,"mm","in")),(CONVERT(N34,"in","mm")))</f>
        <v>33.020000000000003</v>
      </c>
      <c r="S34" s="224"/>
      <c r="T34" s="224"/>
      <c r="U34" s="35" t="str">
        <f>VLOOKUP($AI$8,$AH$133:$AK$135,4,FALSE)</f>
        <v>mm</v>
      </c>
      <c r="W34" s="31" t="s">
        <v>150</v>
      </c>
      <c r="Y34" s="16"/>
      <c r="AC34" s="235">
        <v>2</v>
      </c>
      <c r="AD34" s="236"/>
      <c r="AE34" s="236"/>
      <c r="AF34" s="236"/>
      <c r="AG34" s="237"/>
      <c r="AL34" s="9"/>
      <c r="AM34" s="9"/>
      <c r="AN34" s="36" t="s">
        <v>7</v>
      </c>
      <c r="AO34" s="31"/>
      <c r="AP34" s="31"/>
      <c r="AQ34" s="31"/>
      <c r="AS34" s="31"/>
      <c r="AT34" s="31"/>
      <c r="AU34" s="31"/>
      <c r="BC34" s="31"/>
      <c r="BD34" s="31"/>
      <c r="BE34" s="31"/>
      <c r="BF34" s="31"/>
      <c r="BH34" s="31"/>
      <c r="BI34" s="31"/>
      <c r="BJ34" s="31"/>
      <c r="BK34" s="31"/>
    </row>
    <row r="35" spans="6:63" ht="12.75" customHeight="1" x14ac:dyDescent="0.25">
      <c r="F35" s="2"/>
      <c r="G35" s="302" t="s">
        <v>74</v>
      </c>
      <c r="H35" s="303"/>
      <c r="I35" s="303"/>
      <c r="J35" s="303"/>
      <c r="K35" s="303"/>
      <c r="L35" s="77"/>
      <c r="M35" s="16"/>
      <c r="N35" s="240">
        <v>1</v>
      </c>
      <c r="O35" s="240"/>
      <c r="P35" s="240"/>
      <c r="Q35" s="197" t="str">
        <f>VLOOKUP(AI8,AH133:AL135,3,FALSE)</f>
        <v>lbs</v>
      </c>
      <c r="R35" s="286">
        <f>IF(AI8="mm/Kg",(CONVERT(N35,"kg","lbm")),(CONVERT(N35,"lbm","kg")))</f>
        <v>0.45359237000000002</v>
      </c>
      <c r="S35" s="286"/>
      <c r="T35" s="286"/>
      <c r="U35" s="35" t="str">
        <f>VLOOKUP(AI8,AH133:AL135,5,FALSE)</f>
        <v>kg</v>
      </c>
      <c r="V35" s="16"/>
      <c r="W35" s="31" t="s">
        <v>214</v>
      </c>
      <c r="AC35" s="235" t="s">
        <v>60</v>
      </c>
      <c r="AD35" s="236"/>
      <c r="AE35" s="236"/>
      <c r="AF35" s="236"/>
      <c r="AG35" s="237"/>
      <c r="AL35" s="9"/>
      <c r="AM35" s="9"/>
      <c r="AN35" s="36" t="s">
        <v>8</v>
      </c>
      <c r="AO35" s="31"/>
      <c r="AP35" s="31"/>
      <c r="AQ35" s="31"/>
      <c r="AS35" s="31"/>
      <c r="AT35" s="31"/>
      <c r="AU35" s="31"/>
      <c r="AW35" s="31"/>
      <c r="AX35" s="31"/>
      <c r="AY35" s="31"/>
      <c r="BA35" s="31"/>
      <c r="BB35" s="31"/>
      <c r="BC35" s="31"/>
      <c r="BD35" s="31"/>
      <c r="BE35" s="31"/>
      <c r="BF35" s="31"/>
      <c r="BH35" s="31"/>
      <c r="BI35" s="31"/>
      <c r="BJ35" s="31"/>
      <c r="BK35" s="31"/>
    </row>
    <row r="36" spans="6:63" ht="12.75" customHeight="1" x14ac:dyDescent="0.25">
      <c r="F36" s="2"/>
      <c r="G36" s="57" t="s">
        <v>134</v>
      </c>
      <c r="H36" s="77"/>
      <c r="I36" s="77"/>
      <c r="J36" s="77"/>
      <c r="K36" s="77"/>
      <c r="L36" s="77"/>
      <c r="M36" s="16"/>
      <c r="N36" s="265" t="s">
        <v>59</v>
      </c>
      <c r="O36" s="266"/>
      <c r="P36" s="267"/>
      <c r="Q36" s="31"/>
      <c r="R36" s="79"/>
      <c r="S36" s="31"/>
      <c r="T36" s="79"/>
      <c r="U36" s="35"/>
      <c r="V36" s="16"/>
      <c r="W36" s="31" t="s">
        <v>353</v>
      </c>
      <c r="AC36" s="235" t="s">
        <v>59</v>
      </c>
      <c r="AD36" s="236"/>
      <c r="AE36" s="236"/>
      <c r="AF36" s="236"/>
      <c r="AG36" s="237"/>
      <c r="AL36" s="9"/>
      <c r="AM36" s="9"/>
      <c r="AN36" s="36"/>
      <c r="AO36" s="31"/>
      <c r="AP36" s="31"/>
      <c r="AQ36" s="31"/>
      <c r="AS36" s="31"/>
      <c r="AT36" s="31"/>
      <c r="AU36" s="31"/>
      <c r="AW36" s="31"/>
      <c r="AX36" s="31"/>
      <c r="AY36" s="31"/>
      <c r="BA36" s="31"/>
      <c r="BB36" s="31"/>
      <c r="BC36" s="31"/>
      <c r="BD36" s="31"/>
      <c r="BE36" s="31"/>
      <c r="BF36" s="31"/>
      <c r="BH36" s="31"/>
      <c r="BI36" s="31"/>
      <c r="BJ36" s="31"/>
      <c r="BK36" s="31"/>
    </row>
    <row r="37" spans="6:63" ht="12.75" customHeight="1" x14ac:dyDescent="0.25">
      <c r="F37" s="2"/>
      <c r="G37" s="227" t="s">
        <v>135</v>
      </c>
      <c r="H37" s="228"/>
      <c r="I37" s="228"/>
      <c r="J37" s="228"/>
      <c r="K37" s="77"/>
      <c r="L37" s="77"/>
      <c r="M37" s="16"/>
      <c r="N37" s="240" t="s">
        <v>158</v>
      </c>
      <c r="O37" s="240"/>
      <c r="P37" s="240"/>
      <c r="Q37" s="21"/>
      <c r="R37" s="79"/>
      <c r="S37" s="31"/>
      <c r="T37" s="79"/>
      <c r="U37" s="285"/>
      <c r="V37" s="285"/>
      <c r="W37" s="77" t="s">
        <v>354</v>
      </c>
      <c r="X37" s="78"/>
      <c r="Y37" s="88"/>
      <c r="Z37" s="88"/>
      <c r="AA37" s="88"/>
      <c r="AB37" s="88"/>
      <c r="AC37" s="235" t="s">
        <v>61</v>
      </c>
      <c r="AD37" s="236"/>
      <c r="AE37" s="236"/>
      <c r="AF37" s="236"/>
      <c r="AG37" s="237"/>
      <c r="AL37" s="9"/>
      <c r="AM37" s="9"/>
      <c r="AN37" s="36"/>
      <c r="AO37" s="31"/>
      <c r="AP37" s="31"/>
      <c r="AQ37" s="31"/>
      <c r="AS37" s="31"/>
      <c r="AT37" s="31"/>
      <c r="AU37" s="31"/>
      <c r="AW37" s="31"/>
      <c r="AX37" s="31"/>
      <c r="AY37" s="31"/>
      <c r="BA37" s="31"/>
      <c r="BB37" s="31"/>
      <c r="BC37" s="31"/>
      <c r="BD37" s="31"/>
      <c r="BE37" s="31"/>
      <c r="BF37" s="31"/>
      <c r="BH37" s="31"/>
      <c r="BI37" s="31"/>
      <c r="BJ37" s="31"/>
      <c r="BK37" s="31"/>
    </row>
    <row r="38" spans="6:63" ht="12.75" customHeight="1" x14ac:dyDescent="0.25">
      <c r="F38" s="2"/>
      <c r="G38" s="69" t="s">
        <v>423</v>
      </c>
      <c r="H38" s="109"/>
      <c r="I38" s="109"/>
      <c r="J38" s="77"/>
      <c r="K38" s="77"/>
      <c r="L38" s="77"/>
      <c r="M38" s="16"/>
      <c r="N38" s="265" t="s">
        <v>59</v>
      </c>
      <c r="O38" s="266"/>
      <c r="P38" s="267"/>
      <c r="Q38" s="21"/>
      <c r="R38" s="79"/>
      <c r="S38" s="31"/>
      <c r="T38" s="79"/>
      <c r="W38" s="355" t="s">
        <v>355</v>
      </c>
      <c r="X38" s="356"/>
      <c r="Y38" s="356"/>
      <c r="Z38" s="356"/>
      <c r="AA38" s="356"/>
      <c r="AB38" s="356"/>
      <c r="AC38" s="235" t="s">
        <v>59</v>
      </c>
      <c r="AD38" s="236"/>
      <c r="AE38" s="236"/>
      <c r="AF38" s="236"/>
      <c r="AG38" s="237"/>
      <c r="AL38" s="9"/>
      <c r="AM38" s="9"/>
      <c r="AN38" s="36"/>
      <c r="AO38" s="31"/>
      <c r="AP38" s="31"/>
      <c r="AQ38" s="31"/>
      <c r="AS38" s="31"/>
      <c r="AT38" s="31"/>
      <c r="AU38" s="31"/>
      <c r="AW38" s="31"/>
      <c r="AX38" s="31"/>
      <c r="AY38" s="31"/>
      <c r="BA38" s="31"/>
      <c r="BB38" s="31"/>
      <c r="BC38" s="31"/>
      <c r="BD38" s="31"/>
      <c r="BE38" s="31"/>
      <c r="BF38" s="31"/>
      <c r="BH38" s="31"/>
      <c r="BI38" s="31"/>
      <c r="BJ38" s="31"/>
      <c r="BK38" s="31"/>
    </row>
    <row r="39" spans="6:63" ht="12.75" customHeight="1" x14ac:dyDescent="0.25">
      <c r="F39" s="2"/>
      <c r="G39" s="69" t="s">
        <v>212</v>
      </c>
      <c r="H39" s="109"/>
      <c r="I39" s="109"/>
      <c r="J39" s="77"/>
      <c r="K39" s="77"/>
      <c r="L39" s="77"/>
      <c r="M39" s="16"/>
      <c r="N39" s="240" t="s">
        <v>105</v>
      </c>
      <c r="O39" s="240"/>
      <c r="P39" s="240"/>
      <c r="Q39" s="240"/>
      <c r="R39" s="240"/>
      <c r="S39" s="240"/>
      <c r="T39" s="79"/>
      <c r="U39" s="285" t="s">
        <v>136</v>
      </c>
      <c r="V39" s="285"/>
      <c r="W39" s="226"/>
      <c r="X39" s="226"/>
      <c r="Y39" s="226"/>
      <c r="Z39" s="226"/>
      <c r="AA39" s="226"/>
      <c r="AB39" s="226"/>
      <c r="AC39" s="226"/>
      <c r="AD39" s="226"/>
      <c r="AE39" s="226"/>
      <c r="AF39" s="226"/>
      <c r="AG39" s="226"/>
      <c r="AL39" s="9"/>
      <c r="AM39" s="9"/>
      <c r="AN39" s="36"/>
      <c r="AO39" s="31"/>
      <c r="AP39" s="31"/>
      <c r="AQ39" s="31"/>
      <c r="AS39" s="31"/>
      <c r="AT39" s="31"/>
      <c r="AU39" s="31"/>
      <c r="AW39" s="31"/>
      <c r="AX39" s="31"/>
      <c r="AY39" s="31"/>
      <c r="BA39" s="31"/>
      <c r="BB39" s="31"/>
      <c r="BC39" s="31"/>
      <c r="BD39" s="31"/>
      <c r="BE39" s="31"/>
      <c r="BF39" s="31"/>
      <c r="BH39" s="31"/>
      <c r="BI39" s="31"/>
      <c r="BJ39" s="31"/>
      <c r="BK39" s="31"/>
    </row>
    <row r="40" spans="6:63" ht="5.25" customHeight="1" x14ac:dyDescent="0.25">
      <c r="F40" s="2"/>
      <c r="G40" s="3"/>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5"/>
      <c r="AM40" s="9"/>
      <c r="AN40" s="36" t="s">
        <v>14</v>
      </c>
      <c r="AO40" s="31"/>
      <c r="AP40" s="31"/>
      <c r="AQ40" s="31"/>
      <c r="AS40" s="31"/>
      <c r="AT40" s="31"/>
      <c r="AU40" s="31"/>
      <c r="AW40" s="31"/>
      <c r="AX40" s="31"/>
      <c r="AY40" s="31"/>
      <c r="AZ40" s="31"/>
      <c r="BA40" s="31"/>
      <c r="BB40" s="31"/>
      <c r="BC40" s="31"/>
      <c r="BD40" s="31"/>
      <c r="BE40" s="31"/>
      <c r="BF40" s="31"/>
      <c r="BH40" s="31"/>
      <c r="BI40" s="31"/>
      <c r="BJ40" s="31"/>
      <c r="BK40" s="31"/>
    </row>
    <row r="41" spans="6:63" ht="4.3499999999999996" customHeight="1" x14ac:dyDescent="0.25">
      <c r="F41" s="2"/>
      <c r="AM41" s="9"/>
      <c r="AN41" s="36" t="s">
        <v>9</v>
      </c>
      <c r="AO41" s="31"/>
      <c r="AP41" s="31"/>
      <c r="AQ41" s="31"/>
      <c r="AS41" s="31"/>
      <c r="AT41" s="31"/>
      <c r="AU41" s="31"/>
      <c r="AW41" s="31"/>
      <c r="AX41" s="31"/>
      <c r="AY41" s="31"/>
      <c r="AZ41" s="31"/>
      <c r="BA41" s="31"/>
      <c r="BB41" s="31"/>
      <c r="BC41" s="31"/>
      <c r="BD41" s="31"/>
      <c r="BE41" s="31"/>
      <c r="BF41" s="31"/>
      <c r="BG41" s="31"/>
      <c r="BH41" s="31"/>
      <c r="BI41" s="31"/>
      <c r="BJ41" s="31"/>
      <c r="BK41" s="31"/>
    </row>
    <row r="42" spans="6:63" x14ac:dyDescent="0.25">
      <c r="F42" s="2"/>
      <c r="G42" s="128" t="s">
        <v>42</v>
      </c>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7"/>
      <c r="AM42" s="9"/>
      <c r="AN42" s="36" t="s">
        <v>10</v>
      </c>
      <c r="AO42" s="31"/>
      <c r="AP42" s="31"/>
      <c r="AQ42" s="31"/>
      <c r="AS42" s="31"/>
      <c r="AT42" s="31"/>
      <c r="AU42" s="31"/>
      <c r="AV42" s="31"/>
      <c r="AW42" s="31"/>
      <c r="AX42" s="31"/>
      <c r="AY42" s="31"/>
      <c r="AZ42" s="31"/>
      <c r="BA42" s="31"/>
      <c r="BB42" s="31"/>
      <c r="BC42" s="31"/>
      <c r="BD42" s="31"/>
      <c r="BE42" s="31"/>
      <c r="BF42" s="31"/>
      <c r="BG42" s="31"/>
      <c r="BH42" s="31"/>
      <c r="BI42" s="31"/>
      <c r="BJ42" s="31"/>
      <c r="BK42" s="31"/>
    </row>
    <row r="43" spans="6:63" ht="2.25" customHeight="1" x14ac:dyDescent="0.25">
      <c r="F43" s="2"/>
      <c r="G43" s="64"/>
      <c r="AL43" s="9"/>
      <c r="AM43" s="9"/>
      <c r="AN43" s="36" t="s">
        <v>11</v>
      </c>
      <c r="AO43" s="31"/>
      <c r="AP43" s="31"/>
      <c r="AQ43" s="31"/>
      <c r="AR43" s="31"/>
      <c r="AS43" s="31"/>
      <c r="AT43" s="31"/>
      <c r="AU43" s="31"/>
      <c r="AW43" s="31"/>
      <c r="AX43" s="31"/>
      <c r="AY43" s="31"/>
      <c r="AZ43" s="31"/>
      <c r="BA43" s="31"/>
      <c r="BB43" s="31"/>
      <c r="BC43" s="31"/>
      <c r="BD43" s="31"/>
      <c r="BE43" s="31"/>
      <c r="BF43" s="31"/>
      <c r="BG43" s="31"/>
      <c r="BH43" s="31"/>
      <c r="BI43" s="31"/>
      <c r="BJ43" s="31"/>
      <c r="BK43" s="31"/>
    </row>
    <row r="44" spans="6:63" ht="3.75" hidden="1" customHeight="1" x14ac:dyDescent="0.25">
      <c r="F44" s="2"/>
      <c r="G44" s="353"/>
      <c r="H44" s="354"/>
      <c r="I44" s="354"/>
      <c r="J44" s="354"/>
      <c r="K44" s="354"/>
      <c r="L44" s="354"/>
      <c r="M44" s="354"/>
      <c r="N44" s="354"/>
      <c r="O44" s="354"/>
      <c r="P44" s="354"/>
      <c r="Q44" s="354"/>
      <c r="R44" s="354"/>
      <c r="S44" s="354"/>
      <c r="AL44" s="9"/>
      <c r="AM44" s="9"/>
      <c r="AN44" s="31"/>
      <c r="AO44" s="31"/>
      <c r="AP44" s="31"/>
      <c r="AQ44" s="31"/>
      <c r="AR44" s="31" t="s">
        <v>105</v>
      </c>
      <c r="AS44" s="31"/>
      <c r="AT44" s="31"/>
      <c r="AU44" s="31"/>
      <c r="AW44" s="31"/>
      <c r="AX44" s="31"/>
      <c r="AY44" s="31"/>
      <c r="AZ44" s="31"/>
      <c r="BA44" s="31"/>
      <c r="BB44" s="31"/>
      <c r="BC44" s="31"/>
      <c r="BD44" s="31"/>
      <c r="BE44" s="31"/>
      <c r="BF44" s="31"/>
      <c r="BG44" s="31"/>
      <c r="BH44" s="31"/>
      <c r="BI44" s="31"/>
      <c r="BJ44" s="31"/>
      <c r="BK44" s="31"/>
    </row>
    <row r="45" spans="6:63" ht="9.75" customHeight="1" x14ac:dyDescent="0.25">
      <c r="F45" s="2"/>
      <c r="G45" s="2"/>
      <c r="H45" s="17"/>
      <c r="N45" s="93" t="s">
        <v>157</v>
      </c>
      <c r="W45" s="10"/>
      <c r="X45" s="403"/>
      <c r="Y45" s="403"/>
      <c r="Z45" s="403"/>
      <c r="AA45" s="403"/>
      <c r="AB45" s="403"/>
      <c r="AC45" s="229"/>
      <c r="AD45" s="229"/>
      <c r="AE45" s="229"/>
      <c r="AF45" s="229"/>
      <c r="AG45" s="229"/>
      <c r="AL45" s="9"/>
      <c r="AM45" s="9"/>
      <c r="AN45" s="31"/>
      <c r="AO45" s="31"/>
      <c r="AP45" s="31"/>
      <c r="AQ45" s="31"/>
      <c r="AS45" s="31"/>
      <c r="AT45" s="31"/>
      <c r="AU45" s="31"/>
      <c r="AW45" s="31"/>
      <c r="AX45" s="31"/>
      <c r="AY45" s="31"/>
      <c r="AZ45" s="31"/>
      <c r="BA45" s="31"/>
      <c r="BB45" s="31"/>
      <c r="BC45" s="31"/>
      <c r="BD45" s="31"/>
      <c r="BE45" s="31"/>
      <c r="BF45" s="31"/>
      <c r="BG45" s="31"/>
      <c r="BH45" s="31"/>
      <c r="BI45" s="31"/>
      <c r="BJ45" s="31"/>
      <c r="BK45" s="31"/>
    </row>
    <row r="46" spans="6:63" ht="13.5" customHeight="1" x14ac:dyDescent="0.25">
      <c r="F46" s="2"/>
      <c r="G46" s="57" t="s">
        <v>75</v>
      </c>
      <c r="H46" s="31"/>
      <c r="I46" s="31"/>
      <c r="J46" s="31"/>
      <c r="K46" s="31"/>
      <c r="L46" s="31"/>
      <c r="N46" s="240">
        <v>24</v>
      </c>
      <c r="O46" s="240"/>
      <c r="P46" s="240"/>
      <c r="Q46" s="196" t="str">
        <f>VLOOKUP(AI8,AH133:AI135,2,FALSE)</f>
        <v>in</v>
      </c>
      <c r="R46" s="225">
        <f>IF(AI8="mm/Kg",(CONVERT(N46,"mm","in")),(CONVERT(N46,"in","mm")))</f>
        <v>609.6</v>
      </c>
      <c r="S46" s="225"/>
      <c r="T46" s="225"/>
      <c r="U46" s="33" t="str">
        <f>VLOOKUP($AI$8,$AH$133:$AK$135,4,FALSE)</f>
        <v>mm</v>
      </c>
      <c r="V46" s="31"/>
      <c r="W46" s="350" t="s">
        <v>357</v>
      </c>
      <c r="X46" s="350"/>
      <c r="Y46" s="350"/>
      <c r="Z46" s="350"/>
      <c r="AA46" s="350"/>
      <c r="AB46" s="351"/>
      <c r="AC46" s="240" t="s">
        <v>407</v>
      </c>
      <c r="AD46" s="240"/>
      <c r="AE46" s="240"/>
      <c r="AF46" s="240"/>
      <c r="AG46" s="240"/>
      <c r="AL46" s="9"/>
      <c r="AM46" s="9"/>
      <c r="AN46" s="31"/>
      <c r="AO46" s="31"/>
      <c r="AQ46" s="31"/>
      <c r="AS46" s="31"/>
      <c r="AT46" s="31"/>
      <c r="AU46" s="31"/>
      <c r="AW46" s="31"/>
      <c r="AX46" s="31"/>
      <c r="AY46" s="31"/>
      <c r="AZ46" s="31"/>
      <c r="BA46" s="31"/>
      <c r="BB46" s="31"/>
      <c r="BC46" s="31"/>
      <c r="BD46" s="31"/>
      <c r="BE46" s="31"/>
      <c r="BF46" s="31"/>
      <c r="BG46" s="31"/>
      <c r="BH46" s="31"/>
      <c r="BI46" s="31"/>
      <c r="BJ46" s="31"/>
      <c r="BK46" s="31"/>
    </row>
    <row r="47" spans="6:63" ht="13.5" customHeight="1" x14ac:dyDescent="0.25">
      <c r="F47" s="2"/>
      <c r="G47" s="57" t="s">
        <v>76</v>
      </c>
      <c r="H47" s="31"/>
      <c r="I47" s="31"/>
      <c r="J47" s="31"/>
      <c r="K47" s="31"/>
      <c r="L47" s="31"/>
      <c r="N47" s="240">
        <v>22</v>
      </c>
      <c r="O47" s="240"/>
      <c r="P47" s="240"/>
      <c r="Q47" s="196" t="str">
        <f>VLOOKUP(AI8,AH133:AI135,2,FALSE)</f>
        <v>in</v>
      </c>
      <c r="R47" s="225">
        <f>IF(AI8="mm/Kg",(CONVERT(N47,"mm","in")),(CONVERT(N47,"in","mm")))</f>
        <v>558.79999999999995</v>
      </c>
      <c r="S47" s="225"/>
      <c r="T47" s="225"/>
      <c r="U47" s="33" t="str">
        <f>VLOOKUP($AI$8,$AH$133:$AK$135,4,FALSE)</f>
        <v>mm</v>
      </c>
      <c r="V47" s="31"/>
      <c r="W47" s="350" t="s">
        <v>356</v>
      </c>
      <c r="X47" s="350"/>
      <c r="Y47" s="350"/>
      <c r="Z47" s="350"/>
      <c r="AA47" s="350"/>
      <c r="AB47" s="351"/>
      <c r="AC47" s="240" t="s">
        <v>31</v>
      </c>
      <c r="AD47" s="240"/>
      <c r="AE47" s="240"/>
      <c r="AF47" s="240"/>
      <c r="AG47" s="240"/>
      <c r="AL47" s="9"/>
      <c r="AM47" s="9"/>
      <c r="AN47" s="31"/>
      <c r="AO47" s="31"/>
      <c r="AQ47" s="31"/>
      <c r="AS47" s="31"/>
      <c r="AT47" s="31"/>
      <c r="AU47" s="31"/>
      <c r="AW47" s="31"/>
      <c r="AX47" s="31"/>
      <c r="AY47" s="31"/>
      <c r="AZ47" s="31"/>
      <c r="BA47" s="31"/>
      <c r="BB47" s="31"/>
      <c r="BC47" s="31"/>
      <c r="BD47" s="31"/>
      <c r="BE47" s="31"/>
      <c r="BF47" s="31"/>
      <c r="BG47" s="31"/>
      <c r="BH47" s="31"/>
      <c r="BI47" s="31"/>
      <c r="BJ47" s="31"/>
      <c r="BK47" s="31"/>
    </row>
    <row r="48" spans="6:63" ht="13.5" customHeight="1" x14ac:dyDescent="0.25">
      <c r="F48" s="2"/>
      <c r="G48" s="69" t="s">
        <v>77</v>
      </c>
      <c r="H48" s="31"/>
      <c r="I48" s="31"/>
      <c r="J48" s="31"/>
      <c r="K48" s="31"/>
      <c r="L48" s="31"/>
      <c r="N48" s="240">
        <v>9</v>
      </c>
      <c r="O48" s="240"/>
      <c r="P48" s="240"/>
      <c r="Q48" s="196" t="str">
        <f>VLOOKUP(AI8,AH133:AI135,2,FALSE)</f>
        <v>in</v>
      </c>
      <c r="R48" s="225">
        <f>IF(AI8="mm/Kg",(CONVERT(N48,"mm","in")),(CONVERT(N48,"in","mm")))</f>
        <v>228.6</v>
      </c>
      <c r="S48" s="225"/>
      <c r="T48" s="225"/>
      <c r="U48" s="102" t="str">
        <f>VLOOKUP($AI$8,$AH$133:$AK$135,4,FALSE)</f>
        <v>mm</v>
      </c>
      <c r="V48" s="10"/>
      <c r="W48" s="31"/>
      <c r="X48" s="234" t="s">
        <v>138</v>
      </c>
      <c r="Y48" s="234"/>
      <c r="Z48" s="234"/>
      <c r="AA48" s="234"/>
      <c r="AB48" s="407"/>
      <c r="AC48" s="235" t="s">
        <v>34</v>
      </c>
      <c r="AD48" s="236"/>
      <c r="AE48" s="236"/>
      <c r="AF48" s="236"/>
      <c r="AG48" s="237"/>
      <c r="AH48" s="18"/>
      <c r="AL48" s="9"/>
      <c r="AM48" s="9"/>
      <c r="AN48" s="31"/>
      <c r="AO48" s="31"/>
      <c r="AQ48" s="31"/>
      <c r="AS48" s="31"/>
      <c r="AT48" s="31"/>
      <c r="AU48" s="31"/>
      <c r="AW48" s="31"/>
      <c r="AX48" s="31"/>
      <c r="AY48" s="31"/>
      <c r="AZ48" s="31"/>
      <c r="BA48" s="31"/>
      <c r="BB48" s="31"/>
      <c r="BC48" s="31"/>
      <c r="BD48" s="31"/>
      <c r="BE48" s="31"/>
      <c r="BF48" s="31"/>
      <c r="BG48" s="31"/>
      <c r="BH48" s="31"/>
      <c r="BI48" s="31"/>
      <c r="BJ48" s="31"/>
      <c r="BK48" s="31"/>
    </row>
    <row r="49" spans="6:63" ht="13.5" customHeight="1" x14ac:dyDescent="0.25">
      <c r="F49" s="2"/>
      <c r="G49" s="57" t="s">
        <v>148</v>
      </c>
      <c r="H49" s="31"/>
      <c r="I49" s="31"/>
      <c r="J49" s="31"/>
      <c r="K49" s="31"/>
      <c r="L49" s="31"/>
      <c r="N49" s="352">
        <v>20</v>
      </c>
      <c r="O49" s="352"/>
      <c r="P49" s="352"/>
      <c r="Q49" s="55"/>
      <c r="R49" s="34"/>
      <c r="S49" s="34"/>
      <c r="T49" s="34"/>
      <c r="V49" s="10"/>
      <c r="W49" s="10"/>
      <c r="X49" s="10" t="s">
        <v>188</v>
      </c>
      <c r="Y49" s="10"/>
      <c r="Z49" s="10"/>
      <c r="AA49" s="10"/>
      <c r="AB49" s="10"/>
      <c r="AC49" s="235" t="s">
        <v>193</v>
      </c>
      <c r="AD49" s="236"/>
      <c r="AE49" s="236"/>
      <c r="AF49" s="236"/>
      <c r="AG49" s="237"/>
      <c r="AL49" s="9"/>
      <c r="AM49" s="9"/>
      <c r="AN49" s="31"/>
      <c r="AO49" s="31"/>
      <c r="AQ49" s="31"/>
      <c r="AS49" s="31"/>
      <c r="AT49" s="31"/>
      <c r="AU49" s="31"/>
      <c r="AV49" s="31"/>
      <c r="AW49" s="31"/>
      <c r="AX49" s="31"/>
      <c r="AY49" s="31"/>
      <c r="AZ49" s="31"/>
      <c r="BA49" s="31"/>
      <c r="BB49" s="31"/>
      <c r="BD49" s="31"/>
      <c r="BE49" s="31"/>
      <c r="BF49" s="31"/>
      <c r="BG49" s="31"/>
      <c r="BH49" s="31"/>
      <c r="BI49" s="31"/>
      <c r="BJ49" s="31"/>
      <c r="BK49" s="31"/>
    </row>
    <row r="50" spans="6:63" ht="13.5" customHeight="1" x14ac:dyDescent="0.25">
      <c r="F50" s="2"/>
      <c r="G50" s="57" t="s">
        <v>408</v>
      </c>
      <c r="H50" s="31"/>
      <c r="I50" s="31"/>
      <c r="J50" s="31"/>
      <c r="K50" s="31"/>
      <c r="L50" s="31"/>
      <c r="N50" s="240">
        <v>2</v>
      </c>
      <c r="O50" s="240"/>
      <c r="P50" s="240"/>
      <c r="Q50" s="196" t="str">
        <f>VLOOKUP(AI8,AH133:AL135,3,FALSE)</f>
        <v>lbs</v>
      </c>
      <c r="R50" s="225">
        <f>IF(AI8="mm/Kg",(CONVERT(N50,"kg","lbm")),(CONVERT(N50,"lbm","kg")))</f>
        <v>0.90718474000000004</v>
      </c>
      <c r="S50" s="225"/>
      <c r="T50" s="225"/>
      <c r="U50" s="102" t="str">
        <f>VLOOKUP(AI8,AH133:AL135,5,FALSE)</f>
        <v>kg</v>
      </c>
      <c r="V50" s="102"/>
      <c r="W50" s="10"/>
      <c r="X50" s="10" t="s">
        <v>149</v>
      </c>
      <c r="Y50" s="10"/>
      <c r="Z50" s="10"/>
      <c r="AA50" s="10"/>
      <c r="AB50" s="174"/>
      <c r="AC50" s="404" t="s">
        <v>198</v>
      </c>
      <c r="AD50" s="405"/>
      <c r="AE50" s="405"/>
      <c r="AF50" s="405"/>
      <c r="AG50" s="406"/>
      <c r="AL50" s="9"/>
      <c r="AM50" s="9"/>
      <c r="AN50" s="31"/>
      <c r="AO50" s="31"/>
      <c r="AQ50" s="31"/>
      <c r="AS50" s="31"/>
      <c r="AT50" s="31"/>
      <c r="AU50" s="31"/>
      <c r="AW50" s="31"/>
      <c r="AX50" s="31"/>
      <c r="AY50" s="31"/>
      <c r="AZ50" s="31"/>
      <c r="BA50" s="31"/>
      <c r="BB50" s="31"/>
      <c r="BD50" s="31"/>
      <c r="BE50" s="31"/>
      <c r="BF50" s="31"/>
      <c r="BG50" s="31"/>
      <c r="BH50" s="31"/>
      <c r="BI50" s="31"/>
      <c r="BJ50" s="31"/>
      <c r="BK50" s="31"/>
    </row>
    <row r="51" spans="6:63" ht="4.5" customHeight="1" x14ac:dyDescent="0.25">
      <c r="F51" s="2"/>
      <c r="G51" s="57"/>
      <c r="H51" s="31"/>
      <c r="I51" s="31"/>
      <c r="J51" s="31"/>
      <c r="K51" s="31"/>
      <c r="L51" s="31"/>
      <c r="N51" s="238"/>
      <c r="O51" s="238"/>
      <c r="P51" s="238"/>
      <c r="Q51" s="55"/>
      <c r="R51" s="225"/>
      <c r="S51" s="225"/>
      <c r="T51" s="225"/>
      <c r="U51" s="33"/>
      <c r="W51" s="10"/>
      <c r="AA51" s="44"/>
      <c r="AL51" s="9"/>
      <c r="AM51" s="9"/>
      <c r="AN51" s="31"/>
      <c r="AO51" s="31"/>
      <c r="AQ51" s="31"/>
      <c r="AS51" s="31"/>
      <c r="AT51" s="31"/>
      <c r="AU51" s="31"/>
      <c r="AW51" s="31"/>
      <c r="AX51" s="31"/>
      <c r="AY51" s="31"/>
      <c r="AZ51" s="31"/>
      <c r="BA51" s="31"/>
      <c r="BB51" s="31"/>
      <c r="BD51" s="31"/>
      <c r="BE51" s="31"/>
      <c r="BF51" s="31"/>
      <c r="BG51" s="31"/>
      <c r="BH51" s="31"/>
      <c r="BI51" s="31"/>
      <c r="BJ51" s="31"/>
      <c r="BK51" s="31"/>
    </row>
    <row r="52" spans="6:63" ht="11.25" customHeight="1" x14ac:dyDescent="0.25">
      <c r="F52" s="2"/>
      <c r="G52" s="57"/>
      <c r="H52" s="31"/>
      <c r="I52" s="233" t="s">
        <v>162</v>
      </c>
      <c r="J52" s="233"/>
      <c r="K52" s="233"/>
      <c r="L52" s="233"/>
      <c r="M52" s="233"/>
      <c r="N52" s="233"/>
      <c r="O52" s="233"/>
      <c r="P52" s="373" t="s">
        <v>119</v>
      </c>
      <c r="Q52" s="373"/>
      <c r="R52" s="373"/>
      <c r="S52" s="373"/>
      <c r="T52" s="373"/>
      <c r="U52" s="373"/>
      <c r="V52" s="373"/>
      <c r="W52" s="373"/>
      <c r="X52" s="373"/>
      <c r="Y52" s="373"/>
      <c r="Z52" s="373"/>
      <c r="AA52" s="234" t="s">
        <v>160</v>
      </c>
      <c r="AB52" s="234"/>
      <c r="AC52" s="233" t="s">
        <v>161</v>
      </c>
      <c r="AD52" s="233"/>
      <c r="AE52" s="234"/>
      <c r="AF52" s="31"/>
      <c r="AG52" s="31"/>
      <c r="AL52" s="9"/>
      <c r="AM52" s="9"/>
      <c r="AN52" s="31"/>
      <c r="AO52" s="31"/>
      <c r="AQ52" s="31"/>
      <c r="AS52" s="31"/>
      <c r="AT52" s="31"/>
      <c r="AU52" s="31"/>
      <c r="AW52" s="31"/>
      <c r="AX52" s="31"/>
      <c r="AY52" s="31"/>
      <c r="AZ52" s="31"/>
      <c r="BA52" s="31"/>
      <c r="BB52" s="31"/>
      <c r="BD52" s="31"/>
      <c r="BE52" s="31"/>
      <c r="BF52" s="31"/>
      <c r="BG52" s="31"/>
      <c r="BH52" s="31"/>
      <c r="BI52" s="31"/>
      <c r="BJ52" s="31"/>
      <c r="BK52" s="31"/>
    </row>
    <row r="53" spans="6:63" ht="12.75" customHeight="1" x14ac:dyDescent="0.25">
      <c r="F53" s="2"/>
      <c r="G53" s="96" t="s">
        <v>163</v>
      </c>
      <c r="H53" s="196">
        <v>1</v>
      </c>
      <c r="I53" s="421" t="s">
        <v>15</v>
      </c>
      <c r="J53" s="422"/>
      <c r="K53" s="422"/>
      <c r="L53" s="422"/>
      <c r="M53" s="422"/>
      <c r="N53" s="422"/>
      <c r="O53" s="423"/>
      <c r="P53" s="230" t="s">
        <v>200</v>
      </c>
      <c r="Q53" s="231"/>
      <c r="R53" s="231"/>
      <c r="S53" s="231"/>
      <c r="T53" s="231"/>
      <c r="U53" s="231"/>
      <c r="V53" s="231"/>
      <c r="W53" s="231"/>
      <c r="X53" s="231"/>
      <c r="Y53" s="231"/>
      <c r="Z53" s="232"/>
      <c r="AA53" s="240">
        <v>1</v>
      </c>
      <c r="AB53" s="240"/>
      <c r="AC53" s="239">
        <v>1</v>
      </c>
      <c r="AD53" s="239"/>
      <c r="AE53" s="198" t="str">
        <f>VLOOKUP(AI8,AH133:AL135,3,FALSE)</f>
        <v>lbs</v>
      </c>
      <c r="AF53" s="224">
        <f>IF($AI$8="mm/Kg",(CONVERT(AC53,"kg","lbm")),(CONVERT(AC53,"lbm","kg")))</f>
        <v>0.45359237000000002</v>
      </c>
      <c r="AG53" s="224"/>
      <c r="AH53" s="47" t="str">
        <f>VLOOKUP(AI8,AH133:AL135,5,FALSE)</f>
        <v>kg</v>
      </c>
      <c r="AI53" s="45"/>
      <c r="AL53" s="9"/>
      <c r="AM53" s="9"/>
      <c r="AN53" s="31"/>
      <c r="AO53" s="31"/>
      <c r="AQ53" s="31"/>
      <c r="AS53" s="31"/>
      <c r="AT53" s="31"/>
      <c r="AU53" s="31"/>
      <c r="AW53" s="31"/>
      <c r="AX53" s="31"/>
      <c r="AY53" s="31"/>
      <c r="AZ53" s="31"/>
      <c r="BA53" s="31"/>
      <c r="BB53" s="31"/>
      <c r="BC53" s="31"/>
      <c r="BD53" s="31"/>
      <c r="BE53" s="31"/>
      <c r="BF53" s="31"/>
      <c r="BG53" s="31"/>
      <c r="BH53" s="31"/>
      <c r="BI53" s="31"/>
      <c r="BJ53" s="31"/>
      <c r="BK53" s="31"/>
    </row>
    <row r="54" spans="6:63" ht="12.75" customHeight="1" x14ac:dyDescent="0.25">
      <c r="F54" s="2"/>
      <c r="G54" s="96" t="s">
        <v>163</v>
      </c>
      <c r="H54" s="196">
        <v>2</v>
      </c>
      <c r="I54" s="254" t="s">
        <v>23</v>
      </c>
      <c r="J54" s="254"/>
      <c r="K54" s="254"/>
      <c r="L54" s="254"/>
      <c r="M54" s="254"/>
      <c r="N54" s="254"/>
      <c r="O54" s="254"/>
      <c r="P54" s="230" t="s">
        <v>199</v>
      </c>
      <c r="Q54" s="231"/>
      <c r="R54" s="231"/>
      <c r="S54" s="231"/>
      <c r="T54" s="231"/>
      <c r="U54" s="231"/>
      <c r="V54" s="231"/>
      <c r="W54" s="231"/>
      <c r="X54" s="231"/>
      <c r="Y54" s="231"/>
      <c r="Z54" s="232"/>
      <c r="AA54" s="240">
        <v>2</v>
      </c>
      <c r="AB54" s="240"/>
      <c r="AC54" s="239">
        <v>0.1</v>
      </c>
      <c r="AD54" s="239"/>
      <c r="AE54" s="198" t="str">
        <f>VLOOKUP(AI8,AH133:AL135,3,FALSE)</f>
        <v>lbs</v>
      </c>
      <c r="AF54" s="224">
        <f>IF($AI$8="mm/Kg",(CONVERT(AC54,"kg","lbm")),(CONVERT(AC54,"lbm","kg")))</f>
        <v>4.5359237000000011E-2</v>
      </c>
      <c r="AG54" s="224"/>
      <c r="AH54" s="48" t="str">
        <f>VLOOKUP(AI8,AH133:AL135,5,FALSE)</f>
        <v>kg</v>
      </c>
      <c r="AI54" s="46"/>
      <c r="AL54" s="9"/>
      <c r="AM54" s="9"/>
      <c r="AN54" s="31"/>
      <c r="AO54" s="31"/>
      <c r="AQ54" s="31"/>
      <c r="AS54" s="31"/>
      <c r="AT54" s="31"/>
      <c r="AU54" s="31"/>
      <c r="AW54" s="31"/>
      <c r="AX54" s="31"/>
      <c r="AY54" s="31"/>
      <c r="AZ54" s="31"/>
      <c r="BA54" s="31"/>
      <c r="BB54" s="31"/>
      <c r="BC54" s="31"/>
      <c r="BD54" s="31"/>
      <c r="BE54" s="31"/>
      <c r="BF54" s="31"/>
      <c r="BG54" s="31"/>
      <c r="BH54" s="31"/>
      <c r="BI54" s="31"/>
      <c r="BJ54" s="31"/>
      <c r="BK54" s="31"/>
    </row>
    <row r="55" spans="6:63" ht="12.75" customHeight="1" x14ac:dyDescent="0.25">
      <c r="F55" s="2"/>
      <c r="G55" s="96" t="s">
        <v>163</v>
      </c>
      <c r="H55" s="196">
        <v>3</v>
      </c>
      <c r="I55" s="254"/>
      <c r="J55" s="254"/>
      <c r="K55" s="254"/>
      <c r="L55" s="254"/>
      <c r="M55" s="254"/>
      <c r="N55" s="254"/>
      <c r="O55" s="254"/>
      <c r="P55" s="230"/>
      <c r="Q55" s="231"/>
      <c r="R55" s="231"/>
      <c r="S55" s="231"/>
      <c r="T55" s="231"/>
      <c r="U55" s="231"/>
      <c r="V55" s="231"/>
      <c r="W55" s="231"/>
      <c r="X55" s="231"/>
      <c r="Y55" s="231"/>
      <c r="Z55" s="232"/>
      <c r="AA55" s="240"/>
      <c r="AB55" s="240"/>
      <c r="AC55" s="239"/>
      <c r="AD55" s="239"/>
      <c r="AE55" s="198" t="str">
        <f>VLOOKUP(AI8,AH133:AL135,3,FALSE)</f>
        <v>lbs</v>
      </c>
      <c r="AF55" s="224">
        <f>IF($AI$8="mm/Kg",(CONVERT(AC55,"kg","lbm")),(CONVERT(AC55,"lbm","kg")))</f>
        <v>0</v>
      </c>
      <c r="AG55" s="224"/>
      <c r="AH55" s="48" t="str">
        <f>VLOOKUP(AI8,AH133:AL135,5,FALSE)</f>
        <v>kg</v>
      </c>
      <c r="AI55" s="46"/>
      <c r="AL55" s="9"/>
      <c r="AM55" s="9"/>
      <c r="AN55" s="31"/>
      <c r="AO55" s="31"/>
      <c r="AQ55" s="31"/>
      <c r="AS55" s="31"/>
      <c r="AT55" s="31"/>
      <c r="AU55" s="31"/>
      <c r="AV55" s="31"/>
      <c r="AW55" s="31"/>
      <c r="AX55" s="31"/>
      <c r="AY55" s="31"/>
      <c r="AZ55" s="31"/>
      <c r="BA55" s="31"/>
      <c r="BB55" s="31"/>
      <c r="BC55" s="31"/>
      <c r="BD55" s="31"/>
      <c r="BE55" s="31"/>
      <c r="BF55" s="31"/>
      <c r="BG55" s="31"/>
      <c r="BH55" s="31"/>
      <c r="BI55" s="31"/>
      <c r="BJ55" s="31"/>
      <c r="BK55" s="31"/>
    </row>
    <row r="56" spans="6:63" ht="9" customHeight="1" x14ac:dyDescent="0.25">
      <c r="F56" s="2"/>
      <c r="G56" s="57"/>
      <c r="H56" s="31"/>
      <c r="I56" s="31"/>
      <c r="J56" s="31"/>
      <c r="K56" s="31"/>
      <c r="L56" s="31"/>
      <c r="M56" s="88"/>
      <c r="N56" s="88"/>
      <c r="O56" s="88"/>
      <c r="P56" s="89"/>
      <c r="Q56" s="88"/>
      <c r="S56" s="10"/>
      <c r="T56" s="10"/>
      <c r="U56" s="10"/>
      <c r="V56" s="10"/>
      <c r="W56" s="84"/>
      <c r="X56" s="84"/>
      <c r="Y56" s="84"/>
      <c r="Z56" s="84"/>
      <c r="AA56" s="84"/>
      <c r="AB56" s="10"/>
      <c r="AC56" s="90"/>
      <c r="AD56" s="90"/>
      <c r="AE56" s="54"/>
      <c r="AF56" s="76"/>
      <c r="AG56" s="76"/>
      <c r="AH56" s="48"/>
      <c r="AI56" s="46"/>
      <c r="AL56" s="9"/>
      <c r="AM56" s="9"/>
      <c r="AN56" s="31"/>
      <c r="AO56" s="31"/>
      <c r="AQ56" s="31"/>
      <c r="AS56" s="31"/>
      <c r="AT56" s="31"/>
      <c r="AU56" s="31"/>
      <c r="AV56" s="31"/>
      <c r="AW56" s="31"/>
      <c r="AX56" s="31"/>
      <c r="AY56" s="31"/>
      <c r="AZ56" s="31"/>
      <c r="BA56" s="31"/>
      <c r="BB56" s="31"/>
      <c r="BC56" s="31"/>
      <c r="BD56" s="31"/>
      <c r="BE56" s="31"/>
      <c r="BF56" s="31"/>
      <c r="BG56" s="31"/>
      <c r="BH56" s="31"/>
      <c r="BI56" s="31"/>
      <c r="BJ56" s="31"/>
      <c r="BK56" s="31"/>
    </row>
    <row r="57" spans="6:63" ht="12.75" customHeight="1" x14ac:dyDescent="0.25">
      <c r="F57" s="2"/>
      <c r="G57" s="57" t="s">
        <v>399</v>
      </c>
      <c r="H57" s="83"/>
      <c r="I57" s="83"/>
      <c r="J57" s="83"/>
      <c r="K57" s="83"/>
      <c r="L57" s="83"/>
      <c r="M57" s="284">
        <f>(N35*N49)+N50+(AC53*AA53)+(AC54*AA54)+(AC55*AA55)</f>
        <v>23.2</v>
      </c>
      <c r="N57" s="284"/>
      <c r="O57" s="284"/>
      <c r="P57" s="196" t="str">
        <f>VLOOKUP(AI8,AH133:AL135,3,FALSE)</f>
        <v>lbs</v>
      </c>
      <c r="Q57" s="283">
        <f>IF($AI$8="mm/Kg",(CONVERT(M57,"kg","lbm")),(CONVERT(M57,"lbm","kg")))</f>
        <v>10.523342984000001</v>
      </c>
      <c r="R57" s="225"/>
      <c r="S57" s="225"/>
      <c r="T57" s="33" t="str">
        <f>VLOOKUP(AI8,AH133:AL135,5,FALSE)</f>
        <v>kg</v>
      </c>
      <c r="U57" s="104" t="s">
        <v>397</v>
      </c>
      <c r="V57" s="83"/>
      <c r="W57" s="83"/>
      <c r="X57" s="83"/>
      <c r="Y57" s="83"/>
      <c r="Z57" s="83"/>
      <c r="AA57" s="83"/>
      <c r="AB57" s="83"/>
      <c r="AC57" s="83"/>
      <c r="AD57" s="83"/>
      <c r="AE57" s="83"/>
      <c r="AF57" s="83"/>
      <c r="AG57" s="83"/>
      <c r="AH57" s="83"/>
      <c r="AL57" s="9"/>
      <c r="AM57" s="9"/>
      <c r="AN57" s="31"/>
      <c r="AO57" s="31"/>
      <c r="AQ57" s="31"/>
      <c r="AS57" s="31"/>
      <c r="AT57" s="31"/>
      <c r="AU57" s="31"/>
      <c r="AV57" s="31"/>
      <c r="AW57" s="31"/>
      <c r="AX57" s="31"/>
      <c r="AY57" s="31"/>
      <c r="AZ57" s="31"/>
      <c r="BA57" s="31"/>
      <c r="BB57" s="31"/>
      <c r="BC57" s="31"/>
      <c r="BD57" s="31"/>
      <c r="BE57" s="31"/>
      <c r="BF57" s="31"/>
      <c r="BG57" s="31"/>
      <c r="BH57" s="31"/>
      <c r="BI57" s="31"/>
      <c r="BJ57" s="31"/>
      <c r="BK57" s="31"/>
    </row>
    <row r="58" spans="6:63" ht="5.25" customHeight="1" x14ac:dyDescent="0.25">
      <c r="F58" s="2"/>
      <c r="G58" s="70"/>
      <c r="H58" s="71"/>
      <c r="I58" s="71"/>
      <c r="J58" s="71"/>
      <c r="K58" s="71"/>
      <c r="L58" s="71"/>
      <c r="M58" s="95"/>
      <c r="N58" s="95"/>
      <c r="O58" s="95"/>
      <c r="P58" s="82"/>
      <c r="Q58" s="75"/>
      <c r="R58" s="75"/>
      <c r="S58" s="75"/>
      <c r="T58" s="72"/>
      <c r="U58" s="73"/>
      <c r="V58" s="74"/>
      <c r="W58" s="74"/>
      <c r="X58" s="74"/>
      <c r="Y58" s="74"/>
      <c r="Z58" s="74"/>
      <c r="AA58" s="74"/>
      <c r="AB58" s="74"/>
      <c r="AC58" s="74"/>
      <c r="AD58" s="74"/>
      <c r="AE58" s="74"/>
      <c r="AF58" s="74"/>
      <c r="AG58" s="74"/>
      <c r="AH58" s="71"/>
      <c r="AI58" s="4"/>
      <c r="AJ58" s="4"/>
      <c r="AK58" s="4"/>
      <c r="AL58" s="5"/>
      <c r="AM58" s="9"/>
      <c r="AN58" s="31"/>
      <c r="AO58" s="31"/>
      <c r="AQ58" s="31"/>
      <c r="AS58" s="31"/>
      <c r="AT58" s="31"/>
      <c r="AU58" s="31"/>
      <c r="AV58" s="31"/>
      <c r="AW58" s="31"/>
      <c r="AX58" s="31"/>
      <c r="AY58" s="31"/>
      <c r="AZ58" s="31"/>
      <c r="BA58" s="31"/>
      <c r="BB58" s="31"/>
      <c r="BC58" s="31"/>
      <c r="BD58" s="31"/>
      <c r="BE58" s="31"/>
      <c r="BF58" s="31"/>
      <c r="BG58" s="31"/>
      <c r="BH58" s="31"/>
      <c r="BI58" s="31"/>
      <c r="BJ58" s="31"/>
      <c r="BK58" s="31"/>
    </row>
    <row r="59" spans="6:63" ht="14.1" customHeight="1" x14ac:dyDescent="0.25">
      <c r="F59" s="2"/>
      <c r="G59" s="347" t="s">
        <v>206</v>
      </c>
      <c r="H59" s="348"/>
      <c r="I59" s="348"/>
      <c r="J59" s="348"/>
      <c r="K59" s="348"/>
      <c r="L59" s="348"/>
      <c r="M59" s="348"/>
      <c r="N59" s="348"/>
      <c r="O59" s="348"/>
      <c r="P59" s="348"/>
      <c r="Q59" s="348"/>
      <c r="R59" s="348"/>
      <c r="S59" s="348"/>
      <c r="T59" s="348"/>
      <c r="U59" s="348"/>
      <c r="V59" s="348"/>
      <c r="W59" s="348"/>
      <c r="X59" s="348"/>
      <c r="Y59" s="348"/>
      <c r="Z59" s="348"/>
      <c r="AA59" s="348"/>
      <c r="AB59" s="348"/>
      <c r="AC59" s="348"/>
      <c r="AD59" s="348"/>
      <c r="AE59" s="348"/>
      <c r="AF59" s="348"/>
      <c r="AG59" s="348"/>
      <c r="AH59" s="348"/>
      <c r="AI59" s="348"/>
      <c r="AJ59" s="348"/>
      <c r="AK59" s="348"/>
      <c r="AL59" s="349"/>
      <c r="AM59" s="9"/>
      <c r="AN59" s="31"/>
      <c r="AO59" s="31"/>
      <c r="AP59" s="31"/>
      <c r="AQ59" s="31"/>
      <c r="AS59" s="31"/>
      <c r="AT59" s="31"/>
      <c r="AU59" s="31"/>
      <c r="AV59" s="31"/>
      <c r="AW59" s="31"/>
      <c r="AX59" s="31"/>
      <c r="AY59" s="31"/>
      <c r="AZ59" s="31"/>
      <c r="BA59" s="31"/>
      <c r="BB59" s="31"/>
      <c r="BC59" s="31"/>
      <c r="BD59" s="31"/>
      <c r="BE59" s="31"/>
      <c r="BF59" s="31"/>
      <c r="BG59" s="31"/>
      <c r="BH59" s="31"/>
      <c r="BI59" s="31"/>
      <c r="BJ59" s="31"/>
      <c r="BK59" s="31"/>
    </row>
    <row r="60" spans="6:63" ht="31.5" customHeight="1" x14ac:dyDescent="0.25">
      <c r="F60" s="2"/>
      <c r="G60" s="277" t="s">
        <v>412</v>
      </c>
      <c r="H60" s="278"/>
      <c r="I60" s="278"/>
      <c r="J60" s="278"/>
      <c r="K60" s="278"/>
      <c r="L60" s="278"/>
      <c r="M60" s="278"/>
      <c r="N60" s="278"/>
      <c r="O60" s="278"/>
      <c r="P60" s="278"/>
      <c r="Q60" s="278"/>
      <c r="R60" s="278"/>
      <c r="S60" s="278"/>
      <c r="T60" s="278"/>
      <c r="U60" s="278"/>
      <c r="V60" s="278"/>
      <c r="W60" s="278"/>
      <c r="X60" s="278"/>
      <c r="Y60" s="278"/>
      <c r="Z60" s="278"/>
      <c r="AA60" s="278"/>
      <c r="AB60" s="278"/>
      <c r="AC60" s="278"/>
      <c r="AD60" s="278"/>
      <c r="AE60" s="278"/>
      <c r="AF60" s="278"/>
      <c r="AG60" s="278"/>
      <c r="AH60" s="278"/>
      <c r="AI60" s="278"/>
      <c r="AJ60" s="278"/>
      <c r="AK60" s="278"/>
      <c r="AL60" s="279"/>
      <c r="AM60" s="9"/>
      <c r="AN60" s="31"/>
      <c r="AO60" s="31"/>
      <c r="AP60" s="31"/>
      <c r="AQ60" s="31"/>
      <c r="AS60" s="31"/>
      <c r="AT60" s="31"/>
      <c r="AU60" s="31"/>
      <c r="AV60" s="31"/>
      <c r="AW60" s="31"/>
      <c r="AX60" s="31"/>
      <c r="AY60" s="31"/>
      <c r="AZ60" s="31"/>
      <c r="BA60" s="31"/>
      <c r="BB60" s="31"/>
      <c r="BC60" s="31"/>
      <c r="BD60" s="31"/>
      <c r="BE60" s="31"/>
      <c r="BF60" s="31"/>
      <c r="BG60" s="31"/>
      <c r="BH60" s="31"/>
      <c r="BI60" s="31"/>
      <c r="BJ60" s="31"/>
      <c r="BK60" s="31"/>
    </row>
    <row r="61" spans="6:63" ht="6" customHeight="1" x14ac:dyDescent="0.25">
      <c r="F61" s="2"/>
      <c r="G61" s="280"/>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1"/>
      <c r="AK61" s="281"/>
      <c r="AL61" s="282"/>
      <c r="AM61" s="9"/>
      <c r="AN61" s="31"/>
      <c r="AO61" s="31"/>
      <c r="AP61" s="31"/>
      <c r="AQ61" s="31"/>
      <c r="AR61" s="31"/>
      <c r="AS61" s="31"/>
      <c r="AT61" s="31"/>
      <c r="AU61" s="31"/>
      <c r="AV61" s="31"/>
      <c r="AW61" s="31"/>
      <c r="AX61" s="31"/>
      <c r="AY61" s="31"/>
      <c r="AZ61" s="31"/>
      <c r="BA61" s="31"/>
      <c r="BB61" s="31"/>
      <c r="BC61" s="31"/>
      <c r="BD61" s="31"/>
      <c r="BE61" s="31"/>
      <c r="BF61" s="31"/>
      <c r="BG61" s="31"/>
      <c r="BH61" s="31"/>
      <c r="BI61" s="31"/>
      <c r="BJ61" s="31"/>
      <c r="BK61" s="31"/>
    </row>
    <row r="62" spans="6:63" ht="4.3499999999999996" customHeight="1" x14ac:dyDescent="0.25">
      <c r="F62" s="2"/>
      <c r="AM62" s="9"/>
      <c r="AN62" s="31"/>
      <c r="AO62" s="31"/>
      <c r="AP62" s="31"/>
      <c r="AQ62" s="31"/>
      <c r="AR62" s="31" t="s">
        <v>61</v>
      </c>
      <c r="AS62" s="31"/>
      <c r="AT62" s="31"/>
      <c r="AU62" s="31"/>
      <c r="AV62" s="31"/>
      <c r="AW62" s="31"/>
      <c r="AX62" s="31"/>
      <c r="AY62" s="31"/>
      <c r="AZ62" s="31"/>
      <c r="BA62" s="31"/>
      <c r="BB62" s="31"/>
      <c r="BC62" s="31"/>
      <c r="BD62" s="31"/>
      <c r="BE62" s="31"/>
      <c r="BF62" s="31"/>
      <c r="BG62" s="31"/>
      <c r="BH62" s="31"/>
      <c r="BI62" s="31"/>
      <c r="BJ62" s="31"/>
      <c r="BK62" s="31"/>
    </row>
    <row r="63" spans="6:63" ht="13.5" customHeight="1" x14ac:dyDescent="0.25">
      <c r="F63" s="2"/>
      <c r="G63" s="128" t="s">
        <v>402</v>
      </c>
      <c r="H63" s="6"/>
      <c r="I63" s="6"/>
      <c r="J63" s="6"/>
      <c r="K63" s="6"/>
      <c r="L63" s="6"/>
      <c r="M63" s="6"/>
      <c r="N63" s="6"/>
      <c r="O63" s="6"/>
      <c r="P63" s="6"/>
      <c r="Q63" s="6"/>
      <c r="R63" s="6"/>
      <c r="S63" s="6"/>
      <c r="T63" s="6"/>
      <c r="U63" s="6"/>
      <c r="V63" s="206" t="s">
        <v>405</v>
      </c>
      <c r="W63" s="400">
        <f>N65</f>
        <v>48</v>
      </c>
      <c r="X63" s="400"/>
      <c r="Y63" s="205" t="s">
        <v>406</v>
      </c>
      <c r="Z63" s="400">
        <f>N66</f>
        <v>45</v>
      </c>
      <c r="AA63" s="400"/>
      <c r="AB63" s="205" t="s">
        <v>406</v>
      </c>
      <c r="AC63" s="400">
        <f>N69</f>
        <v>49.5</v>
      </c>
      <c r="AD63" s="400"/>
      <c r="AE63" s="401"/>
      <c r="AF63" s="401"/>
      <c r="AG63" s="6"/>
      <c r="AH63" s="22"/>
      <c r="AI63" s="6"/>
      <c r="AJ63" s="6"/>
      <c r="AK63" s="6"/>
      <c r="AL63" s="7"/>
      <c r="AM63" s="9"/>
      <c r="AN63" s="31"/>
      <c r="AO63" s="31"/>
      <c r="AQ63" s="21"/>
      <c r="AR63" s="31"/>
      <c r="AS63" s="31"/>
      <c r="AT63" s="31"/>
      <c r="AU63" s="31"/>
      <c r="AV63" s="31"/>
      <c r="AW63" s="20"/>
      <c r="AX63" s="398"/>
      <c r="AY63" s="398"/>
      <c r="AZ63" s="398"/>
      <c r="BA63" s="204"/>
      <c r="BB63" s="255"/>
      <c r="BC63" s="255"/>
      <c r="BD63" s="255"/>
      <c r="BE63" s="32"/>
      <c r="BF63" s="20"/>
      <c r="BG63" s="31"/>
      <c r="BH63" s="31"/>
      <c r="BI63" s="31"/>
      <c r="BJ63" s="31"/>
      <c r="BK63" s="31"/>
    </row>
    <row r="64" spans="6:63" ht="6.6" customHeight="1" x14ac:dyDescent="0.25">
      <c r="F64" s="2"/>
      <c r="G64" s="2"/>
      <c r="AH64" s="2"/>
      <c r="AL64" s="9"/>
      <c r="AM64" s="9"/>
      <c r="AN64" s="31"/>
      <c r="AO64" s="31"/>
      <c r="AQ64" s="31"/>
      <c r="AT64" s="31"/>
      <c r="AU64" s="31"/>
      <c r="AV64" s="31"/>
      <c r="AW64" s="31"/>
      <c r="AX64" s="31"/>
      <c r="AY64" s="31"/>
      <c r="AZ64" s="31"/>
      <c r="BA64" s="31"/>
      <c r="BB64" s="31"/>
      <c r="BC64" s="31"/>
      <c r="BD64" s="31"/>
      <c r="BE64" s="31"/>
      <c r="BF64" s="31"/>
      <c r="BG64" s="31"/>
      <c r="BH64" s="31"/>
      <c r="BI64" s="31"/>
      <c r="BJ64" s="31"/>
      <c r="BK64" s="31"/>
    </row>
    <row r="65" spans="6:63" ht="13.5" customHeight="1" x14ac:dyDescent="0.25">
      <c r="F65" s="2"/>
      <c r="G65" s="99" t="s">
        <v>403</v>
      </c>
      <c r="H65" s="31"/>
      <c r="I65" s="31"/>
      <c r="J65" s="31"/>
      <c r="K65" s="31"/>
      <c r="L65" s="31"/>
      <c r="M65" s="20"/>
      <c r="N65" s="240">
        <v>48</v>
      </c>
      <c r="O65" s="240"/>
      <c r="P65" s="240"/>
      <c r="Q65" s="199" t="str">
        <f t="shared" ref="Q65:Q67" si="0">VLOOKUP($AI$8,$AH$133:$AI$135,2,FALSE)</f>
        <v>in</v>
      </c>
      <c r="R65" s="357">
        <f>IF($AI$8="mm/Kg",(CONVERT(N65,"mm","in")),(CONVERT(N65,"in","mm")))</f>
        <v>1219.2</v>
      </c>
      <c r="S65" s="357"/>
      <c r="T65" s="357"/>
      <c r="U65" s="33" t="str">
        <f>VLOOKUP($AI$8,$AH$133:$AK$135,4,FALSE)</f>
        <v>mm</v>
      </c>
      <c r="W65" s="20"/>
      <c r="X65" s="31" t="s">
        <v>79</v>
      </c>
      <c r="Y65" s="20"/>
      <c r="Z65" s="20"/>
      <c r="AA65" s="20"/>
      <c r="AB65" s="20"/>
      <c r="AC65" s="20"/>
      <c r="AD65" s="235">
        <v>4</v>
      </c>
      <c r="AE65" s="236"/>
      <c r="AF65" s="237"/>
      <c r="AH65" s="2"/>
      <c r="AL65" s="9"/>
      <c r="AM65" s="9"/>
      <c r="AN65" s="31"/>
      <c r="AO65" s="31"/>
      <c r="AQ65" s="21"/>
      <c r="AR65" s="31"/>
      <c r="AS65" s="31"/>
      <c r="AT65" s="31"/>
      <c r="AU65" s="31"/>
      <c r="AV65" s="31"/>
      <c r="AW65" s="20"/>
      <c r="AX65" s="398"/>
      <c r="AY65" s="398"/>
      <c r="AZ65" s="398"/>
      <c r="BA65" s="204"/>
      <c r="BB65" s="399"/>
      <c r="BC65" s="399"/>
      <c r="BD65" s="399"/>
      <c r="BE65" s="33"/>
      <c r="BG65" s="31"/>
      <c r="BH65" s="31"/>
      <c r="BI65" s="31"/>
      <c r="BJ65" s="31"/>
      <c r="BK65" s="31"/>
    </row>
    <row r="66" spans="6:63" ht="13.5" customHeight="1" x14ac:dyDescent="0.25">
      <c r="F66" s="2"/>
      <c r="G66" s="99" t="s">
        <v>404</v>
      </c>
      <c r="H66" s="31"/>
      <c r="I66" s="31"/>
      <c r="J66" s="31"/>
      <c r="K66" s="31"/>
      <c r="L66" s="31"/>
      <c r="M66" s="20"/>
      <c r="N66" s="240">
        <v>45</v>
      </c>
      <c r="O66" s="240"/>
      <c r="P66" s="240"/>
      <c r="Q66" s="199" t="str">
        <f t="shared" si="0"/>
        <v>in</v>
      </c>
      <c r="R66" s="357">
        <f t="shared" ref="R66:R69" si="1">IF($AI$8="mm/Kg",(CONVERT(N66,"mm","in")),(CONVERT(N66,"in","mm")))</f>
        <v>1143</v>
      </c>
      <c r="S66" s="357"/>
      <c r="T66" s="357"/>
      <c r="U66" s="203" t="str">
        <f>VLOOKUP($AI$8,$AH$133:$AK$135,4,FALSE)</f>
        <v>mm</v>
      </c>
      <c r="W66" s="20"/>
      <c r="X66" s="31" t="s">
        <v>80</v>
      </c>
      <c r="Y66" s="20"/>
      <c r="Z66" s="20"/>
      <c r="AA66" s="20"/>
      <c r="AB66" s="20"/>
      <c r="AC66" s="20"/>
      <c r="AD66" s="235">
        <v>5</v>
      </c>
      <c r="AE66" s="236"/>
      <c r="AF66" s="237"/>
      <c r="AG66" s="2"/>
      <c r="AH66" s="2"/>
      <c r="AL66" s="9"/>
      <c r="AM66" s="9"/>
      <c r="AN66" s="31"/>
      <c r="AO66" s="31"/>
      <c r="AQ66" s="31"/>
      <c r="AT66" s="31"/>
      <c r="AU66" s="31"/>
      <c r="AV66" s="31"/>
      <c r="AW66" s="31"/>
      <c r="AX66" s="31"/>
      <c r="AY66" s="31"/>
      <c r="AZ66" s="31"/>
      <c r="BA66" s="31"/>
      <c r="BB66" s="31"/>
      <c r="BC66" s="31"/>
      <c r="BD66" s="31"/>
      <c r="BE66" s="31"/>
      <c r="BF66" s="31"/>
      <c r="BG66" s="31"/>
      <c r="BH66" s="31"/>
      <c r="BI66" s="31"/>
      <c r="BJ66" s="31"/>
      <c r="BK66" s="31"/>
    </row>
    <row r="67" spans="6:63" ht="13.5" customHeight="1" x14ac:dyDescent="0.25">
      <c r="F67" s="2"/>
      <c r="G67" s="99" t="s">
        <v>400</v>
      </c>
      <c r="H67" s="31"/>
      <c r="I67" s="31"/>
      <c r="J67" s="31"/>
      <c r="K67" s="31"/>
      <c r="L67" s="31"/>
      <c r="M67" s="20"/>
      <c r="N67" s="241" t="str">
        <f>IF($AI$8="mm/Kg","137","4.5")</f>
        <v>4.5</v>
      </c>
      <c r="O67" s="242"/>
      <c r="P67" s="243"/>
      <c r="Q67" s="199" t="str">
        <f t="shared" si="0"/>
        <v>in</v>
      </c>
      <c r="R67" s="244">
        <f t="shared" si="1"/>
        <v>114.3</v>
      </c>
      <c r="S67" s="244"/>
      <c r="T67" s="244"/>
      <c r="U67" s="33" t="str">
        <f>VLOOKUP($AI$8,$AH$133:$AK$135,4,FALSE)</f>
        <v>mm</v>
      </c>
      <c r="W67" s="20"/>
      <c r="X67" s="31" t="s">
        <v>65</v>
      </c>
      <c r="Y67" s="20"/>
      <c r="Z67" s="20"/>
      <c r="AA67" s="20"/>
      <c r="AB67" s="20"/>
      <c r="AC67" s="20"/>
      <c r="AD67" s="245">
        <f>AD65*AD66</f>
        <v>20</v>
      </c>
      <c r="AE67" s="246"/>
      <c r="AF67" s="247"/>
      <c r="AH67" s="2"/>
      <c r="AL67" s="9"/>
      <c r="AM67" s="9"/>
      <c r="AN67" s="31"/>
      <c r="AO67" s="31"/>
      <c r="AQ67" s="31"/>
      <c r="AT67" s="31"/>
      <c r="AU67" s="31"/>
      <c r="AV67" s="31"/>
      <c r="AW67" s="31"/>
      <c r="AX67" s="31"/>
      <c r="AY67" s="31"/>
      <c r="AZ67" s="31"/>
      <c r="BA67" s="31"/>
      <c r="BB67" s="31"/>
      <c r="BC67" s="31"/>
      <c r="BD67" s="31"/>
      <c r="BE67" s="31"/>
      <c r="BF67" s="31"/>
      <c r="BG67" s="31"/>
      <c r="BH67" s="31"/>
      <c r="BI67" s="31"/>
      <c r="BJ67" s="31"/>
      <c r="BK67" s="31"/>
    </row>
    <row r="68" spans="6:63" ht="13.5" customHeight="1" x14ac:dyDescent="0.25">
      <c r="F68" s="2"/>
      <c r="G68" s="99" t="s">
        <v>78</v>
      </c>
      <c r="H68" s="31"/>
      <c r="I68" s="31"/>
      <c r="J68" s="31"/>
      <c r="K68" s="31"/>
      <c r="L68" s="31"/>
      <c r="M68" s="20"/>
      <c r="N68" s="240">
        <v>30</v>
      </c>
      <c r="O68" s="240"/>
      <c r="P68" s="240"/>
      <c r="Q68" s="199" t="str">
        <f>VLOOKUP(AI8,AH133:AL135,3,FALSE)</f>
        <v>lbs</v>
      </c>
      <c r="R68" s="358">
        <f>IF($AI$8="mm/Kg",(CONVERT(N68,"kg","lbm")),(CONVERT(N68,"lbm","kg")))</f>
        <v>13.607771100000001</v>
      </c>
      <c r="S68" s="358"/>
      <c r="T68" s="358"/>
      <c r="U68" s="32" t="str">
        <f>VLOOKUP($AI$8,$AH$133:$AL$135,5,FALSE)</f>
        <v>kg</v>
      </c>
      <c r="V68" s="20"/>
      <c r="W68" s="20"/>
      <c r="X68" s="21" t="s">
        <v>24</v>
      </c>
      <c r="Y68" s="20"/>
      <c r="Z68" s="20"/>
      <c r="AA68" s="20"/>
      <c r="AB68" s="20"/>
      <c r="AC68" s="20"/>
      <c r="AD68" s="251">
        <f>AD67*N49</f>
        <v>400</v>
      </c>
      <c r="AE68" s="252"/>
      <c r="AF68" s="253"/>
      <c r="AH68" s="2"/>
      <c r="AL68" s="9"/>
      <c r="AM68" s="9"/>
      <c r="AN68" s="31"/>
      <c r="AO68" s="31"/>
      <c r="AQ68" s="31"/>
      <c r="AT68" s="31"/>
      <c r="AU68" s="31"/>
      <c r="AV68" s="31"/>
      <c r="AW68" s="31"/>
      <c r="AX68" s="31"/>
      <c r="AY68" s="31"/>
      <c r="AZ68" s="31"/>
      <c r="BA68" s="31"/>
      <c r="BB68" s="31"/>
      <c r="BC68" s="31"/>
      <c r="BD68" s="31"/>
      <c r="BE68" s="31"/>
      <c r="BF68" s="31"/>
      <c r="BG68" s="31"/>
      <c r="BH68" s="31"/>
      <c r="BI68" s="31"/>
      <c r="BJ68" s="31"/>
      <c r="BK68" s="31"/>
    </row>
    <row r="69" spans="6:63" ht="13.5" customHeight="1" x14ac:dyDescent="0.25">
      <c r="F69" s="2"/>
      <c r="G69" s="99" t="s">
        <v>401</v>
      </c>
      <c r="H69" s="31"/>
      <c r="I69" s="31"/>
      <c r="J69" s="31"/>
      <c r="K69" s="31"/>
      <c r="L69" s="31"/>
      <c r="M69" s="20"/>
      <c r="N69" s="263">
        <f>(N48*AD66)+N67</f>
        <v>49.5</v>
      </c>
      <c r="O69" s="263"/>
      <c r="P69" s="263"/>
      <c r="Q69" s="199" t="str">
        <f>VLOOKUP($AI$8,$AH$133:$AI$135,2,FALSE)</f>
        <v>in</v>
      </c>
      <c r="R69" s="244">
        <f t="shared" si="1"/>
        <v>1257.3000000000002</v>
      </c>
      <c r="S69" s="244"/>
      <c r="T69" s="244"/>
      <c r="U69" s="33" t="str">
        <f>VLOOKUP($AI$8,$AH$133:$AK$135,4,FALSE)</f>
        <v>mm</v>
      </c>
      <c r="V69" s="20"/>
      <c r="W69" s="20"/>
      <c r="AH69" s="2"/>
      <c r="AL69" s="9"/>
      <c r="AM69" s="9"/>
      <c r="AN69" s="31"/>
      <c r="AO69" s="31"/>
      <c r="AQ69" s="31"/>
      <c r="AS69" s="31"/>
      <c r="AT69" s="31"/>
      <c r="AU69" s="31"/>
      <c r="AV69" s="31"/>
      <c r="AW69" s="31"/>
      <c r="AX69" s="31"/>
      <c r="AY69" s="31"/>
      <c r="AZ69" s="31"/>
      <c r="BA69" s="31"/>
      <c r="BB69" s="31"/>
      <c r="BC69" s="31"/>
      <c r="BD69" s="31"/>
      <c r="BE69" s="31"/>
      <c r="BF69" s="31"/>
      <c r="BG69" s="31"/>
      <c r="BH69" s="31"/>
      <c r="BI69" s="31"/>
      <c r="BJ69" s="31"/>
      <c r="BK69" s="31"/>
    </row>
    <row r="70" spans="6:63" ht="12" customHeight="1" x14ac:dyDescent="0.25">
      <c r="F70" s="2"/>
      <c r="G70" s="99" t="s">
        <v>396</v>
      </c>
      <c r="H70" s="31"/>
      <c r="I70" s="31"/>
      <c r="J70" s="31"/>
      <c r="K70" s="31"/>
      <c r="L70" s="31"/>
      <c r="M70" s="20"/>
      <c r="N70" s="287">
        <f>(M57*AD67)+N68</f>
        <v>494</v>
      </c>
      <c r="O70" s="287"/>
      <c r="P70" s="287"/>
      <c r="Q70" s="199" t="str">
        <f>VLOOKUP($AI$8,$AH$133:$AL$135,3,FALSE)</f>
        <v>lbs</v>
      </c>
      <c r="R70" s="255">
        <f>IF($AI$8="mm/Kg",(CONVERT(N70,"kg","lbm")),(CONVERT(N70,"lbm","kg")))</f>
        <v>224.07463078000001</v>
      </c>
      <c r="S70" s="255"/>
      <c r="T70" s="255"/>
      <c r="U70" s="32" t="str">
        <f>VLOOKUP($AI$8,$AH$133:$AL$135,5,FALSE)</f>
        <v>kg</v>
      </c>
      <c r="V70" s="20"/>
      <c r="W70" s="20"/>
      <c r="X70" s="20"/>
      <c r="Y70" s="20"/>
      <c r="Z70" s="20"/>
      <c r="AA70" s="20"/>
      <c r="AB70" s="20"/>
      <c r="AC70" s="20"/>
      <c r="AD70" s="20"/>
      <c r="AE70" s="20"/>
      <c r="AF70" s="20"/>
      <c r="AH70" s="2"/>
      <c r="AL70" s="9"/>
      <c r="AM70" s="9"/>
      <c r="AN70" s="31"/>
      <c r="AO70" s="31"/>
      <c r="AP70" s="31"/>
      <c r="AQ70" s="31"/>
      <c r="AS70" s="31"/>
      <c r="AT70" s="31"/>
      <c r="AU70" s="31"/>
      <c r="AV70" s="31"/>
      <c r="AW70" s="31"/>
      <c r="AX70" s="31"/>
      <c r="AY70" s="31"/>
      <c r="AZ70" s="31"/>
      <c r="BA70" s="31"/>
      <c r="BB70" s="31"/>
      <c r="BC70" s="31"/>
      <c r="BD70" s="31"/>
      <c r="BE70" s="31"/>
      <c r="BF70" s="31"/>
      <c r="BG70" s="31"/>
      <c r="BH70" s="31"/>
      <c r="BI70" s="31"/>
      <c r="BJ70" s="31"/>
      <c r="BK70" s="31"/>
    </row>
    <row r="71" spans="6:63" ht="6.75" customHeight="1" x14ac:dyDescent="0.25">
      <c r="F71" s="2"/>
      <c r="G71" s="2"/>
      <c r="V71" s="20"/>
      <c r="W71" s="20"/>
      <c r="X71" s="20"/>
      <c r="Y71" s="20"/>
      <c r="Z71" s="20"/>
      <c r="AA71" s="20"/>
      <c r="AB71" s="20"/>
      <c r="AC71" s="20"/>
      <c r="AD71" s="20"/>
      <c r="AE71" s="20"/>
      <c r="AF71" s="20"/>
      <c r="AH71" s="2"/>
      <c r="AL71" s="9"/>
      <c r="AM71" s="9"/>
      <c r="AN71" s="31"/>
      <c r="AO71" s="31"/>
      <c r="AP71" s="31"/>
      <c r="AQ71" s="31"/>
      <c r="AS71" s="31"/>
      <c r="AT71" s="31"/>
      <c r="AU71" s="31"/>
      <c r="AV71" s="31"/>
      <c r="AW71" s="31"/>
      <c r="AX71" s="31"/>
      <c r="AY71" s="31"/>
      <c r="AZ71" s="31"/>
      <c r="BA71" s="31"/>
      <c r="BB71" s="31"/>
      <c r="BC71" s="31"/>
      <c r="BD71" s="31"/>
      <c r="BE71" s="31"/>
      <c r="BF71" s="31"/>
      <c r="BG71" s="31"/>
      <c r="BH71" s="31"/>
      <c r="BI71" s="31"/>
      <c r="BJ71" s="31"/>
      <c r="BK71" s="31"/>
    </row>
    <row r="72" spans="6:63" ht="4.5" customHeight="1" x14ac:dyDescent="0.25">
      <c r="F72" s="2"/>
      <c r="G72" s="100"/>
      <c r="H72" s="31"/>
      <c r="I72" s="31"/>
      <c r="J72" s="31"/>
      <c r="K72" s="31"/>
      <c r="L72" s="31"/>
      <c r="M72" s="20"/>
      <c r="N72" s="20"/>
      <c r="O72" s="20"/>
      <c r="P72" s="20"/>
      <c r="Q72" s="20"/>
      <c r="R72" s="20"/>
      <c r="S72" s="20"/>
      <c r="T72" s="20"/>
      <c r="U72" s="20"/>
      <c r="V72" s="20"/>
      <c r="W72" s="20"/>
      <c r="X72" s="20"/>
      <c r="Y72" s="20"/>
      <c r="Z72" s="20"/>
      <c r="AA72" s="20"/>
      <c r="AB72" s="260"/>
      <c r="AC72" s="260"/>
      <c r="AD72" s="260"/>
      <c r="AE72" s="20"/>
      <c r="AF72" s="20"/>
      <c r="AH72" s="2"/>
      <c r="AL72" s="9"/>
      <c r="AM72" s="9"/>
      <c r="AN72" s="31"/>
      <c r="AO72" s="31"/>
      <c r="AP72" s="31"/>
      <c r="AQ72" s="31"/>
      <c r="AR72" s="31"/>
      <c r="AS72" s="31"/>
      <c r="AT72" s="31"/>
      <c r="AU72" s="31"/>
      <c r="AV72" s="31"/>
      <c r="AW72" s="31"/>
      <c r="AX72" s="31"/>
      <c r="AY72" s="31"/>
      <c r="AZ72" s="31"/>
      <c r="BA72" s="31"/>
      <c r="BB72" s="31"/>
      <c r="BC72" s="31"/>
      <c r="BD72" s="31"/>
      <c r="BE72" s="31"/>
      <c r="BF72" s="31"/>
      <c r="BG72" s="31"/>
      <c r="BH72" s="31"/>
      <c r="BI72" s="31"/>
      <c r="BJ72" s="31"/>
      <c r="BK72" s="31"/>
    </row>
    <row r="73" spans="6:63" ht="13.5" customHeight="1" x14ac:dyDescent="0.25">
      <c r="F73" s="2"/>
      <c r="G73" s="57" t="s">
        <v>81</v>
      </c>
      <c r="H73" s="31"/>
      <c r="I73" s="31"/>
      <c r="J73" s="31"/>
      <c r="K73" s="31"/>
      <c r="L73" s="31"/>
      <c r="M73" s="20"/>
      <c r="N73" s="20"/>
      <c r="O73" s="20"/>
      <c r="P73" s="20"/>
      <c r="Q73" s="262" t="s">
        <v>27</v>
      </c>
      <c r="R73" s="262"/>
      <c r="S73" s="262"/>
      <c r="T73" s="262"/>
      <c r="U73" s="262"/>
      <c r="V73" s="31"/>
      <c r="W73" s="31" t="s">
        <v>30</v>
      </c>
      <c r="X73" s="31"/>
      <c r="Y73" s="261"/>
      <c r="Z73" s="261"/>
      <c r="AA73" s="261"/>
      <c r="AB73" s="261"/>
      <c r="AC73" s="261"/>
      <c r="AD73" s="261"/>
      <c r="AE73" s="261"/>
      <c r="AF73" s="20"/>
      <c r="AH73" s="2"/>
      <c r="AL73" s="9"/>
      <c r="AM73" s="9"/>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row>
    <row r="74" spans="6:63" ht="1.5" customHeight="1" x14ac:dyDescent="0.25">
      <c r="F74" s="2"/>
      <c r="G74" s="57"/>
      <c r="H74" s="31"/>
      <c r="I74" s="31"/>
      <c r="J74" s="31"/>
      <c r="K74" s="31"/>
      <c r="L74" s="31"/>
      <c r="M74" s="20"/>
      <c r="N74" s="20"/>
      <c r="O74" s="20"/>
      <c r="P74" s="20"/>
      <c r="Q74" s="91"/>
      <c r="R74" s="91"/>
      <c r="S74" s="91"/>
      <c r="T74" s="91"/>
      <c r="U74" s="91"/>
      <c r="V74" s="31"/>
      <c r="W74" s="31"/>
      <c r="X74" s="31"/>
      <c r="Y74" s="92"/>
      <c r="Z74" s="92"/>
      <c r="AA74" s="92"/>
      <c r="AB74" s="92"/>
      <c r="AC74" s="92"/>
      <c r="AD74" s="92"/>
      <c r="AE74" s="92"/>
      <c r="AF74" s="20"/>
      <c r="AH74" s="2"/>
      <c r="AL74" s="9"/>
      <c r="AM74" s="9"/>
      <c r="AN74" s="31"/>
      <c r="AO74" s="31"/>
      <c r="AP74" s="31"/>
      <c r="AQ74" s="31"/>
      <c r="AR74" s="31"/>
      <c r="AS74" s="31"/>
      <c r="AT74" s="31"/>
      <c r="AU74" s="31"/>
      <c r="AV74" s="31"/>
      <c r="AW74" s="31"/>
      <c r="AX74" s="31"/>
      <c r="AY74" s="31"/>
      <c r="AZ74" s="31"/>
      <c r="BA74" s="31"/>
      <c r="BB74" s="31"/>
      <c r="BC74" s="31"/>
      <c r="BD74" s="31"/>
      <c r="BE74" s="31"/>
      <c r="BF74" s="31"/>
      <c r="BG74" s="31"/>
      <c r="BH74" s="31"/>
      <c r="BI74" s="31"/>
      <c r="BJ74" s="31"/>
      <c r="BK74" s="31"/>
    </row>
    <row r="75" spans="6:63" ht="13.5" customHeight="1" x14ac:dyDescent="0.25">
      <c r="F75" s="2"/>
      <c r="G75" s="57" t="s">
        <v>120</v>
      </c>
      <c r="H75" s="31"/>
      <c r="I75" s="31"/>
      <c r="J75" s="31"/>
      <c r="K75" s="31"/>
      <c r="L75" s="31"/>
      <c r="M75" s="20"/>
      <c r="Q75" s="254" t="s">
        <v>18</v>
      </c>
      <c r="R75" s="254"/>
      <c r="S75" s="254"/>
      <c r="T75" s="254"/>
      <c r="U75" s="254"/>
      <c r="V75" s="254"/>
      <c r="W75" s="254"/>
      <c r="X75" s="254"/>
      <c r="Y75" s="31"/>
      <c r="Z75" s="31"/>
      <c r="AA75" s="223" t="s">
        <v>398</v>
      </c>
      <c r="AB75" s="223"/>
      <c r="AC75" s="31"/>
      <c r="AD75" s="44" t="s">
        <v>385</v>
      </c>
      <c r="AE75" s="31"/>
      <c r="AF75" s="20"/>
      <c r="AH75" s="57"/>
      <c r="AK75" s="50"/>
      <c r="AL75" s="101"/>
      <c r="AM75" s="9"/>
      <c r="AN75" s="31"/>
      <c r="AO75" s="31"/>
      <c r="AP75" s="31"/>
      <c r="AQ75" s="31"/>
      <c r="AR75" s="31"/>
      <c r="AS75" s="31"/>
      <c r="AT75" s="31"/>
      <c r="AU75" s="31"/>
      <c r="AV75" s="31"/>
      <c r="AW75" s="31"/>
      <c r="AX75" s="31"/>
      <c r="AY75" s="31"/>
      <c r="AZ75" s="31"/>
      <c r="BA75" s="31"/>
      <c r="BB75" s="31"/>
      <c r="BC75" s="31"/>
      <c r="BD75" s="31"/>
      <c r="BE75" s="31"/>
      <c r="BF75" s="31"/>
      <c r="BG75" s="31"/>
      <c r="BH75" s="31"/>
      <c r="BI75" s="31"/>
      <c r="BJ75" s="31"/>
      <c r="BK75" s="31"/>
    </row>
    <row r="76" spans="6:63" ht="1.5" customHeight="1" x14ac:dyDescent="0.25">
      <c r="F76" s="2"/>
      <c r="G76" s="57"/>
      <c r="H76" s="31"/>
      <c r="I76" s="31"/>
      <c r="J76" s="31"/>
      <c r="K76" s="31"/>
      <c r="L76" s="31"/>
      <c r="M76" s="20"/>
      <c r="Q76" s="77"/>
      <c r="R76" s="77"/>
      <c r="S76" s="77"/>
      <c r="T76" s="77"/>
      <c r="U76" s="77"/>
      <c r="V76" s="77"/>
      <c r="W76" s="77"/>
      <c r="X76" s="77"/>
      <c r="Y76" s="31"/>
      <c r="Z76" s="31"/>
      <c r="AA76" s="31"/>
      <c r="AB76" s="31"/>
      <c r="AC76" s="31"/>
      <c r="AD76" s="31"/>
      <c r="AE76" s="31"/>
      <c r="AF76" s="20"/>
      <c r="AH76" s="57"/>
      <c r="AK76" s="50"/>
      <c r="AL76" s="101"/>
      <c r="AM76" s="9"/>
      <c r="AN76" s="31"/>
      <c r="AO76" s="31"/>
      <c r="AP76" s="31"/>
      <c r="AQ76" s="31"/>
      <c r="AR76" s="31"/>
      <c r="AS76" s="31"/>
      <c r="AT76" s="31"/>
      <c r="AU76" s="31"/>
      <c r="AV76" s="31"/>
      <c r="AW76" s="31"/>
      <c r="AX76" s="31"/>
      <c r="AY76" s="31"/>
      <c r="AZ76" s="31"/>
      <c r="BA76" s="31"/>
      <c r="BB76" s="31"/>
      <c r="BC76" s="31"/>
      <c r="BD76" s="31"/>
      <c r="BE76" s="31"/>
      <c r="BF76" s="31"/>
      <c r="BG76" s="31"/>
      <c r="BH76" s="31"/>
      <c r="BI76" s="31"/>
      <c r="BJ76" s="31"/>
      <c r="BK76" s="31"/>
    </row>
    <row r="77" spans="6:63" ht="13.5" customHeight="1" x14ac:dyDescent="0.25">
      <c r="F77" s="2"/>
      <c r="G77" s="57" t="s">
        <v>101</v>
      </c>
      <c r="H77" s="31"/>
      <c r="I77" s="31"/>
      <c r="J77" s="31"/>
      <c r="K77" s="31"/>
      <c r="L77" s="31"/>
      <c r="M77" s="20"/>
      <c r="O77" s="20"/>
      <c r="Q77" s="259" t="s">
        <v>98</v>
      </c>
      <c r="R77" s="259"/>
      <c r="S77" s="259"/>
      <c r="T77" s="259"/>
      <c r="U77" s="259"/>
      <c r="V77" s="57"/>
      <c r="W77" s="31"/>
      <c r="X77" s="31"/>
      <c r="Y77" s="31"/>
      <c r="Z77" s="202"/>
      <c r="AA77" s="424">
        <v>52</v>
      </c>
      <c r="AB77" s="424"/>
      <c r="AD77" s="425">
        <f>AD68*AA77</f>
        <v>20800</v>
      </c>
      <c r="AE77" s="426"/>
      <c r="AF77" s="427"/>
      <c r="AH77" s="70"/>
      <c r="AI77" s="4"/>
      <c r="AJ77" s="4"/>
      <c r="AK77" s="121"/>
      <c r="AL77" s="122"/>
      <c r="AM77" s="9"/>
      <c r="AN77" s="31"/>
      <c r="AO77" s="31"/>
      <c r="AP77" s="31"/>
      <c r="AQ77" s="31"/>
      <c r="AR77" s="31"/>
      <c r="AS77" s="31"/>
      <c r="AT77" s="31"/>
      <c r="AU77" s="31"/>
      <c r="AV77" s="31"/>
      <c r="AW77" s="31"/>
      <c r="AX77" s="31"/>
      <c r="AY77" s="31"/>
      <c r="AZ77" s="31"/>
      <c r="BA77" s="31"/>
      <c r="BB77" s="31"/>
      <c r="BC77" s="31"/>
      <c r="BD77" s="31"/>
      <c r="BE77" s="31"/>
      <c r="BF77" s="31"/>
      <c r="BG77" s="31"/>
      <c r="BH77" s="31"/>
      <c r="BI77" s="31"/>
      <c r="BJ77" s="31"/>
      <c r="BK77" s="31"/>
    </row>
    <row r="78" spans="6:63" ht="3" customHeight="1" x14ac:dyDescent="0.25">
      <c r="F78" s="2"/>
      <c r="G78" s="57"/>
      <c r="H78" s="31"/>
      <c r="I78" s="31"/>
      <c r="J78" s="31"/>
      <c r="K78" s="31"/>
      <c r="L78" s="31"/>
      <c r="M78" s="20"/>
      <c r="O78" s="20"/>
      <c r="Q78" s="55"/>
      <c r="R78" s="55"/>
      <c r="S78" s="55"/>
      <c r="T78" s="78"/>
      <c r="U78" s="21"/>
      <c r="V78" s="78"/>
      <c r="W78" s="78"/>
      <c r="X78" s="78"/>
      <c r="Y78" s="78"/>
      <c r="Z78" s="31"/>
      <c r="AA78" s="31"/>
      <c r="AB78" s="31"/>
      <c r="AC78" s="31"/>
      <c r="AD78" s="31"/>
      <c r="AE78" s="31"/>
      <c r="AF78" s="20"/>
      <c r="AH78" s="288" t="s">
        <v>395</v>
      </c>
      <c r="AI78" s="289"/>
      <c r="AJ78" s="289"/>
      <c r="AK78" s="289"/>
      <c r="AL78" s="290"/>
      <c r="AM78" s="9"/>
      <c r="AN78" s="31"/>
      <c r="AO78" s="31"/>
      <c r="AP78" s="31"/>
      <c r="AQ78" s="31"/>
      <c r="AR78" s="31"/>
      <c r="AS78" s="31"/>
      <c r="AT78" s="31"/>
      <c r="AU78" s="31"/>
      <c r="AV78" s="31"/>
      <c r="AW78" s="31"/>
      <c r="AX78" s="31"/>
      <c r="AY78" s="31"/>
      <c r="AZ78" s="31"/>
      <c r="BA78" s="31"/>
      <c r="BB78" s="31"/>
      <c r="BC78" s="31"/>
      <c r="BD78" s="31"/>
      <c r="BE78" s="31"/>
      <c r="BF78" s="31"/>
      <c r="BG78" s="31"/>
      <c r="BH78" s="31"/>
      <c r="BI78" s="31"/>
      <c r="BJ78" s="31"/>
      <c r="BK78" s="31"/>
    </row>
    <row r="79" spans="6:63" ht="13.5" customHeight="1" x14ac:dyDescent="0.25">
      <c r="F79" s="2"/>
      <c r="G79" s="57" t="s">
        <v>87</v>
      </c>
      <c r="H79" s="31"/>
      <c r="I79" s="31"/>
      <c r="J79" s="31"/>
      <c r="K79" s="31"/>
      <c r="L79" s="31"/>
      <c r="M79" s="20"/>
      <c r="O79" s="20"/>
      <c r="Q79" s="249" t="s">
        <v>85</v>
      </c>
      <c r="R79" s="249"/>
      <c r="S79" s="250"/>
      <c r="T79" s="195">
        <v>2</v>
      </c>
      <c r="U79" s="256" t="s">
        <v>86</v>
      </c>
      <c r="V79" s="256"/>
      <c r="W79" s="257"/>
      <c r="X79" s="195">
        <v>3</v>
      </c>
      <c r="Y79" s="200"/>
      <c r="Z79" s="201"/>
      <c r="AA79" s="222"/>
      <c r="AB79" s="222"/>
      <c r="AC79" s="201"/>
      <c r="AD79" s="201"/>
      <c r="AE79" s="201"/>
      <c r="AF79" s="201"/>
      <c r="AG79" s="201"/>
      <c r="AH79" s="291"/>
      <c r="AI79" s="292"/>
      <c r="AJ79" s="292"/>
      <c r="AK79" s="292"/>
      <c r="AL79" s="293"/>
      <c r="AM79" s="9"/>
      <c r="AN79" s="31"/>
      <c r="AO79" s="31"/>
      <c r="AP79" s="31"/>
      <c r="AQ79" s="31"/>
      <c r="AR79" s="31"/>
      <c r="AS79" s="31"/>
      <c r="AT79" s="31"/>
      <c r="AU79" s="31"/>
      <c r="AV79" s="31"/>
      <c r="AW79" s="31"/>
      <c r="AX79" s="31"/>
      <c r="AY79" s="31"/>
      <c r="AZ79" s="31"/>
      <c r="BA79" s="31"/>
      <c r="BB79" s="31"/>
      <c r="BC79" s="31"/>
      <c r="BD79" s="31"/>
      <c r="BE79" s="31"/>
      <c r="BF79" s="31"/>
      <c r="BG79" s="31"/>
      <c r="BH79" s="31"/>
      <c r="BI79" s="31"/>
      <c r="BJ79" s="31"/>
      <c r="BK79" s="31"/>
    </row>
    <row r="80" spans="6:63" ht="13.5" customHeight="1" x14ac:dyDescent="0.25">
      <c r="F80" s="2"/>
      <c r="G80" s="57" t="s">
        <v>102</v>
      </c>
      <c r="H80" s="31"/>
      <c r="I80" s="31"/>
      <c r="J80" s="31"/>
      <c r="K80" s="31"/>
      <c r="L80" s="313"/>
      <c r="M80" s="313"/>
      <c r="N80" s="313"/>
      <c r="O80" s="313"/>
      <c r="P80" s="313"/>
      <c r="Q80" s="313"/>
      <c r="R80" s="313"/>
      <c r="S80" s="313"/>
      <c r="T80" s="313"/>
      <c r="U80" s="313"/>
      <c r="V80" s="313"/>
      <c r="W80" s="313"/>
      <c r="X80" s="313"/>
      <c r="Y80" s="313"/>
      <c r="Z80" s="313"/>
      <c r="AA80" s="313"/>
      <c r="AB80" s="313"/>
      <c r="AC80" s="313"/>
      <c r="AD80" s="313"/>
      <c r="AE80" s="313"/>
      <c r="AF80" s="313"/>
      <c r="AG80" s="313"/>
      <c r="AH80" s="291"/>
      <c r="AI80" s="292"/>
      <c r="AJ80" s="292"/>
      <c r="AK80" s="292"/>
      <c r="AL80" s="293"/>
      <c r="AM80" s="9"/>
      <c r="AN80" s="31"/>
      <c r="AO80" s="31"/>
      <c r="AP80" s="31"/>
      <c r="AQ80" s="31"/>
      <c r="AR80" s="31"/>
      <c r="AS80" s="31"/>
      <c r="AT80" s="31"/>
      <c r="AU80" s="31"/>
      <c r="AV80" s="31"/>
      <c r="AW80" s="31"/>
      <c r="AX80" s="31"/>
      <c r="AY80" s="31"/>
      <c r="AZ80" s="31"/>
      <c r="BA80" s="31"/>
      <c r="BB80" s="31"/>
      <c r="BC80" s="31"/>
      <c r="BD80" s="31"/>
      <c r="BE80" s="31"/>
      <c r="BF80" s="31"/>
      <c r="BG80" s="31"/>
      <c r="BH80" s="31"/>
      <c r="BI80" s="31"/>
      <c r="BJ80" s="31"/>
      <c r="BK80" s="31"/>
    </row>
    <row r="81" spans="6:63" ht="3" customHeight="1" x14ac:dyDescent="0.25">
      <c r="F81" s="2"/>
      <c r="G81" s="3"/>
      <c r="H81" s="4"/>
      <c r="I81" s="4"/>
      <c r="J81" s="4"/>
      <c r="K81" s="4"/>
      <c r="L81" s="4"/>
      <c r="M81" s="4"/>
      <c r="N81" s="4"/>
      <c r="O81" s="4"/>
      <c r="P81" s="4"/>
      <c r="Q81" s="4"/>
      <c r="R81" s="4"/>
      <c r="S81" s="4"/>
      <c r="T81" s="4"/>
      <c r="U81" s="4"/>
      <c r="V81" s="4"/>
      <c r="W81" s="4"/>
      <c r="X81" s="4"/>
      <c r="Y81" s="4"/>
      <c r="Z81" s="4"/>
      <c r="AA81" s="4"/>
      <c r="AB81" s="4"/>
      <c r="AC81" s="4"/>
      <c r="AD81" s="4"/>
      <c r="AE81" s="4"/>
      <c r="AF81" s="4"/>
      <c r="AG81" s="4"/>
      <c r="AH81" s="3"/>
      <c r="AI81" s="4"/>
      <c r="AJ81" s="4"/>
      <c r="AK81" s="4"/>
      <c r="AL81" s="5"/>
      <c r="AM81" s="9"/>
      <c r="AN81" s="31"/>
      <c r="AO81" s="31"/>
      <c r="AP81" s="31"/>
      <c r="AQ81" s="31"/>
      <c r="AR81" s="31"/>
      <c r="AS81" s="31"/>
      <c r="AT81" s="31"/>
      <c r="AU81" s="31"/>
      <c r="AV81" s="31"/>
      <c r="AW81" s="31"/>
      <c r="AX81" s="31"/>
      <c r="AY81" s="31"/>
      <c r="AZ81" s="31"/>
      <c r="BA81" s="31"/>
      <c r="BB81" s="31"/>
      <c r="BC81" s="31"/>
      <c r="BD81" s="31"/>
      <c r="BE81" s="31"/>
      <c r="BF81" s="31"/>
      <c r="BG81" s="31"/>
      <c r="BH81" s="31"/>
      <c r="BI81" s="31"/>
      <c r="BJ81" s="31"/>
      <c r="BK81" s="31"/>
    </row>
    <row r="82" spans="6:63" ht="9" customHeight="1" x14ac:dyDescent="0.25">
      <c r="F82" s="3"/>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M82" s="5"/>
      <c r="AN82" s="31"/>
      <c r="AO82" s="31"/>
      <c r="AQ82" s="31"/>
      <c r="AR82" s="31"/>
      <c r="AS82" s="31"/>
      <c r="AT82" s="31"/>
      <c r="AU82" s="31"/>
      <c r="AV82" s="31"/>
      <c r="AW82" s="31"/>
      <c r="AX82" s="31"/>
      <c r="AY82" s="31"/>
      <c r="AZ82" s="31"/>
      <c r="BA82" s="31"/>
      <c r="BB82" s="31"/>
      <c r="BC82" s="31"/>
      <c r="BD82" s="31"/>
      <c r="BE82" s="31"/>
      <c r="BF82" s="31"/>
      <c r="BG82" s="31"/>
      <c r="BH82" s="31"/>
      <c r="BI82" s="31"/>
      <c r="BJ82" s="31"/>
      <c r="BK82" s="31"/>
    </row>
    <row r="83" spans="6:63" ht="17.25" x14ac:dyDescent="0.3">
      <c r="F83" s="22"/>
      <c r="G83" s="98" t="s">
        <v>145</v>
      </c>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7"/>
      <c r="AN83" s="31"/>
      <c r="AO83" s="31"/>
      <c r="AQ83" s="31"/>
      <c r="AR83" s="31"/>
      <c r="AS83" s="31"/>
      <c r="AT83" s="31"/>
      <c r="AU83" s="31"/>
      <c r="AV83" s="31"/>
      <c r="AW83" s="31"/>
      <c r="AX83" s="31"/>
      <c r="AY83" s="31"/>
      <c r="AZ83" s="31"/>
      <c r="BA83" s="31"/>
      <c r="BB83" s="31"/>
      <c r="BC83" s="31"/>
      <c r="BD83" s="31"/>
      <c r="BE83" s="31"/>
      <c r="BF83" s="31"/>
      <c r="BG83" s="31"/>
      <c r="BH83" s="31"/>
      <c r="BI83" s="31"/>
      <c r="BJ83" s="31"/>
      <c r="BK83" s="31"/>
    </row>
    <row r="84" spans="6:63" ht="12.75" customHeight="1" x14ac:dyDescent="0.25">
      <c r="F84" s="2"/>
      <c r="G84" s="127" t="s">
        <v>219</v>
      </c>
      <c r="H84" s="31"/>
      <c r="I84" s="31"/>
      <c r="J84" s="31"/>
      <c r="K84" s="31"/>
      <c r="L84" s="31"/>
      <c r="M84" s="31"/>
      <c r="N84" s="31"/>
      <c r="O84" s="31"/>
      <c r="P84" s="31"/>
      <c r="Q84" s="378" t="s">
        <v>220</v>
      </c>
      <c r="R84" s="378"/>
      <c r="S84" s="379">
        <v>4</v>
      </c>
      <c r="T84" s="379"/>
      <c r="U84" s="379"/>
      <c r="AM84" s="9"/>
      <c r="AN84" s="31"/>
      <c r="AO84" s="31"/>
      <c r="AQ84" s="31"/>
      <c r="AR84" s="31"/>
      <c r="AS84" s="31"/>
      <c r="AT84" s="31"/>
      <c r="AU84" s="31"/>
      <c r="AV84" s="31"/>
      <c r="AW84" s="31"/>
      <c r="AX84" s="31"/>
      <c r="AY84" s="31"/>
      <c r="AZ84" s="31"/>
      <c r="BA84" s="31"/>
      <c r="BB84" s="31"/>
      <c r="BC84" s="31"/>
      <c r="BD84" s="31"/>
      <c r="BE84" s="31"/>
      <c r="BF84" s="31"/>
      <c r="BG84" s="31"/>
      <c r="BH84" s="31"/>
      <c r="BI84" s="31"/>
      <c r="BJ84" s="31"/>
      <c r="BK84" s="31"/>
    </row>
    <row r="85" spans="6:63" x14ac:dyDescent="0.25">
      <c r="F85" s="2"/>
      <c r="AC85" s="23"/>
      <c r="AH85" s="318"/>
      <c r="AI85" s="318"/>
      <c r="AJ85" s="318"/>
      <c r="AM85" s="9"/>
      <c r="AN85" s="31"/>
      <c r="AO85" s="31"/>
      <c r="AQ85" s="31"/>
      <c r="AR85" s="31"/>
      <c r="AS85" s="31"/>
      <c r="AT85" s="31"/>
      <c r="AU85" s="31"/>
      <c r="AV85" s="31"/>
      <c r="AW85" s="31"/>
      <c r="AX85" s="31"/>
      <c r="AY85" s="31"/>
      <c r="AZ85" s="31"/>
      <c r="BA85" s="31"/>
      <c r="BB85" s="31"/>
      <c r="BC85" s="31"/>
      <c r="BD85" s="31"/>
      <c r="BE85" s="31"/>
      <c r="BF85" s="31"/>
      <c r="BG85" s="31"/>
      <c r="BH85" s="31"/>
      <c r="BI85" s="31"/>
      <c r="BJ85" s="31"/>
      <c r="BK85" s="31"/>
    </row>
    <row r="86" spans="6:63" x14ac:dyDescent="0.25">
      <c r="F86" s="2"/>
      <c r="AM86" s="9"/>
      <c r="AN86" s="31"/>
      <c r="AO86" s="31"/>
      <c r="AQ86" s="31"/>
      <c r="AR86" s="31"/>
      <c r="AS86" s="31"/>
      <c r="AT86" s="31"/>
      <c r="AU86" s="31"/>
      <c r="AV86" s="31"/>
      <c r="AW86" s="31"/>
      <c r="AX86" s="31"/>
      <c r="AY86" s="31"/>
      <c r="AZ86" s="31"/>
      <c r="BA86" s="31"/>
      <c r="BB86" s="31"/>
      <c r="BC86" s="31"/>
      <c r="BD86" s="31"/>
      <c r="BE86" s="31"/>
      <c r="BF86" s="31"/>
      <c r="BG86" s="31"/>
      <c r="BH86" s="31"/>
      <c r="BI86" s="31"/>
      <c r="BJ86" s="31"/>
      <c r="BK86" s="31"/>
    </row>
    <row r="87" spans="6:63" ht="11.25" customHeight="1" x14ac:dyDescent="0.25">
      <c r="F87" s="2"/>
      <c r="G87" s="24" t="s">
        <v>49</v>
      </c>
      <c r="AM87" s="9"/>
      <c r="AN87" s="31"/>
      <c r="AO87" s="31"/>
      <c r="AQ87" s="31"/>
      <c r="AR87" s="31"/>
      <c r="AS87" s="31"/>
      <c r="AT87" s="31"/>
      <c r="AU87" s="31"/>
      <c r="AV87" s="31"/>
      <c r="AW87" s="31"/>
      <c r="AX87" s="31"/>
      <c r="AY87" s="31"/>
      <c r="AZ87" s="31"/>
      <c r="BA87" s="31"/>
      <c r="BB87" s="31"/>
      <c r="BC87" s="31"/>
      <c r="BD87" s="31"/>
      <c r="BE87" s="31"/>
      <c r="BF87" s="31"/>
      <c r="BG87" s="31"/>
      <c r="BH87" s="31"/>
      <c r="BI87" s="31"/>
      <c r="BJ87" s="31"/>
      <c r="BK87" s="31"/>
    </row>
    <row r="88" spans="6:63" ht="15.75" thickBot="1" x14ac:dyDescent="0.3">
      <c r="F88" s="2"/>
      <c r="G88" s="248" t="s">
        <v>48</v>
      </c>
      <c r="H88" s="248"/>
      <c r="I88" s="248"/>
      <c r="J88" s="248"/>
      <c r="K88" s="248"/>
      <c r="L88" s="248"/>
      <c r="M88" s="248"/>
      <c r="N88" s="248"/>
      <c r="O88" s="248"/>
      <c r="P88" s="248"/>
      <c r="Q88" s="248"/>
      <c r="R88" s="248"/>
      <c r="S88" s="248"/>
      <c r="T88" s="248"/>
      <c r="U88" s="248"/>
      <c r="W88" s="248" t="s">
        <v>47</v>
      </c>
      <c r="X88" s="248"/>
      <c r="Y88" s="248"/>
      <c r="Z88" s="248"/>
      <c r="AA88" s="248"/>
      <c r="AB88" s="248"/>
      <c r="AC88" s="248"/>
      <c r="AD88" s="248"/>
      <c r="AE88" s="248"/>
      <c r="AF88" s="248"/>
      <c r="AG88" s="248"/>
      <c r="AH88" s="248"/>
      <c r="AI88" s="248"/>
      <c r="AJ88" s="248"/>
      <c r="AK88" s="248"/>
      <c r="AL88" s="248"/>
      <c r="AM88" s="9"/>
      <c r="AN88" s="31"/>
      <c r="AO88" s="31"/>
      <c r="AQ88" s="31"/>
      <c r="AR88" s="31"/>
      <c r="AS88" s="31"/>
      <c r="AT88" s="31"/>
      <c r="AU88" s="31"/>
      <c r="AV88" s="31"/>
      <c r="AW88" s="31"/>
      <c r="AX88" s="31"/>
      <c r="AY88" s="31"/>
      <c r="AZ88" s="31"/>
      <c r="BA88" s="31"/>
      <c r="BB88" s="31"/>
      <c r="BC88" s="31"/>
      <c r="BD88" s="31"/>
      <c r="BE88" s="31"/>
      <c r="BF88" s="31"/>
      <c r="BG88" s="31"/>
      <c r="BH88" s="31"/>
      <c r="BI88" s="31"/>
      <c r="BJ88" s="31"/>
      <c r="BK88" s="31"/>
    </row>
    <row r="89" spans="6:63" x14ac:dyDescent="0.25">
      <c r="F89" s="2"/>
      <c r="G89" s="268"/>
      <c r="H89" s="269"/>
      <c r="I89" s="269"/>
      <c r="J89" s="269"/>
      <c r="K89" s="269"/>
      <c r="L89" s="269"/>
      <c r="M89" s="269"/>
      <c r="N89" s="269"/>
      <c r="O89" s="269"/>
      <c r="P89" s="269"/>
      <c r="Q89" s="269"/>
      <c r="R89" s="269"/>
      <c r="S89" s="269"/>
      <c r="T89" s="269"/>
      <c r="U89" s="270"/>
      <c r="W89" s="271"/>
      <c r="X89" s="272"/>
      <c r="Y89" s="272"/>
      <c r="Z89" s="272"/>
      <c r="AA89" s="272"/>
      <c r="AB89" s="272"/>
      <c r="AC89" s="272"/>
      <c r="AD89" s="272"/>
      <c r="AE89" s="272"/>
      <c r="AF89" s="272"/>
      <c r="AG89" s="272"/>
      <c r="AH89" s="272"/>
      <c r="AI89" s="272"/>
      <c r="AJ89" s="272"/>
      <c r="AK89" s="272"/>
      <c r="AL89" s="273"/>
      <c r="AM89" s="9"/>
      <c r="AN89" s="31"/>
      <c r="AO89" s="31"/>
      <c r="AQ89" s="31"/>
      <c r="AV89" s="31"/>
      <c r="AW89" s="31"/>
      <c r="AX89" s="31"/>
      <c r="AY89" s="31"/>
      <c r="AZ89" s="31"/>
      <c r="BA89" s="31"/>
      <c r="BB89" s="31"/>
      <c r="BC89" s="31"/>
      <c r="BD89" s="31"/>
      <c r="BE89" s="31"/>
      <c r="BF89" s="31"/>
      <c r="BG89" s="31"/>
      <c r="BH89" s="31"/>
      <c r="BI89" s="31"/>
      <c r="BJ89" s="31"/>
      <c r="BK89" s="31"/>
    </row>
    <row r="90" spans="6:63" x14ac:dyDescent="0.25">
      <c r="F90" s="2"/>
      <c r="G90" s="213"/>
      <c r="H90" s="214"/>
      <c r="I90" s="214"/>
      <c r="J90" s="214"/>
      <c r="K90" s="214"/>
      <c r="L90" s="214"/>
      <c r="M90" s="214"/>
      <c r="N90" s="214"/>
      <c r="O90" s="214"/>
      <c r="P90" s="214"/>
      <c r="Q90" s="214"/>
      <c r="R90" s="214"/>
      <c r="S90" s="214"/>
      <c r="T90" s="214"/>
      <c r="U90" s="215"/>
      <c r="W90" s="274"/>
      <c r="X90" s="275"/>
      <c r="Y90" s="275"/>
      <c r="Z90" s="275"/>
      <c r="AA90" s="275"/>
      <c r="AB90" s="275"/>
      <c r="AC90" s="275"/>
      <c r="AD90" s="275"/>
      <c r="AE90" s="275"/>
      <c r="AF90" s="275"/>
      <c r="AG90" s="275"/>
      <c r="AH90" s="275"/>
      <c r="AI90" s="275"/>
      <c r="AJ90" s="275"/>
      <c r="AK90" s="275"/>
      <c r="AL90" s="276"/>
      <c r="AM90" s="9"/>
      <c r="AN90" s="31"/>
      <c r="AO90" s="31"/>
      <c r="AQ90" s="31"/>
      <c r="AV90" s="31"/>
      <c r="AW90" s="31"/>
      <c r="AX90" s="31"/>
      <c r="AY90" s="31"/>
      <c r="AZ90" s="31"/>
      <c r="BA90" s="31"/>
      <c r="BB90" s="31"/>
      <c r="BC90" s="31"/>
      <c r="BD90" s="31"/>
      <c r="BE90" s="31"/>
      <c r="BF90" s="31"/>
      <c r="BG90" s="31"/>
      <c r="BH90" s="31"/>
      <c r="BI90" s="31"/>
      <c r="BJ90" s="31"/>
      <c r="BK90" s="31"/>
    </row>
    <row r="91" spans="6:63" x14ac:dyDescent="0.25">
      <c r="F91" s="2"/>
      <c r="G91" s="213"/>
      <c r="H91" s="214"/>
      <c r="I91" s="214"/>
      <c r="J91" s="214"/>
      <c r="K91" s="214"/>
      <c r="L91" s="214"/>
      <c r="M91" s="214"/>
      <c r="N91" s="214"/>
      <c r="O91" s="214"/>
      <c r="P91" s="214"/>
      <c r="Q91" s="214"/>
      <c r="R91" s="214"/>
      <c r="S91" s="214"/>
      <c r="T91" s="214"/>
      <c r="U91" s="215"/>
      <c r="W91" s="274"/>
      <c r="X91" s="275"/>
      <c r="Y91" s="275"/>
      <c r="Z91" s="275"/>
      <c r="AA91" s="275"/>
      <c r="AB91" s="275"/>
      <c r="AC91" s="275"/>
      <c r="AD91" s="275"/>
      <c r="AE91" s="275"/>
      <c r="AF91" s="275"/>
      <c r="AG91" s="275"/>
      <c r="AH91" s="275"/>
      <c r="AI91" s="275"/>
      <c r="AJ91" s="275"/>
      <c r="AK91" s="275"/>
      <c r="AL91" s="276"/>
      <c r="AM91" s="9"/>
      <c r="AN91" s="31"/>
      <c r="AO91" s="31"/>
      <c r="AQ91" s="31"/>
      <c r="AV91" s="31"/>
      <c r="AW91" s="31"/>
      <c r="AX91" s="31"/>
      <c r="AY91" s="31"/>
      <c r="AZ91" s="31"/>
      <c r="BA91" s="31"/>
      <c r="BB91" s="31"/>
      <c r="BC91" s="31"/>
      <c r="BD91" s="31"/>
      <c r="BE91" s="31"/>
      <c r="BF91" s="31"/>
      <c r="BG91" s="31"/>
      <c r="BH91" s="31"/>
      <c r="BI91" s="31"/>
      <c r="BJ91" s="31"/>
      <c r="BK91" s="31"/>
    </row>
    <row r="92" spans="6:63" x14ac:dyDescent="0.25">
      <c r="F92" s="2"/>
      <c r="G92" s="213"/>
      <c r="H92" s="214"/>
      <c r="I92" s="214"/>
      <c r="J92" s="214"/>
      <c r="K92" s="214"/>
      <c r="L92" s="214"/>
      <c r="M92" s="214"/>
      <c r="N92" s="214"/>
      <c r="O92" s="214"/>
      <c r="P92" s="214"/>
      <c r="Q92" s="214"/>
      <c r="R92" s="214"/>
      <c r="S92" s="214"/>
      <c r="T92" s="214"/>
      <c r="U92" s="215"/>
      <c r="W92" s="274"/>
      <c r="X92" s="275"/>
      <c r="Y92" s="275"/>
      <c r="Z92" s="275"/>
      <c r="AA92" s="275"/>
      <c r="AB92" s="275"/>
      <c r="AC92" s="275"/>
      <c r="AD92" s="275"/>
      <c r="AE92" s="275"/>
      <c r="AF92" s="275"/>
      <c r="AG92" s="275"/>
      <c r="AH92" s="275"/>
      <c r="AI92" s="275"/>
      <c r="AJ92" s="275"/>
      <c r="AK92" s="275"/>
      <c r="AL92" s="276"/>
      <c r="AM92" s="9"/>
      <c r="AN92" s="31"/>
      <c r="AO92" s="31"/>
      <c r="AQ92" s="31"/>
      <c r="AV92" s="31"/>
      <c r="AW92" s="31"/>
      <c r="AX92" s="31"/>
      <c r="AY92" s="31"/>
      <c r="AZ92" s="31"/>
      <c r="BA92" s="31"/>
      <c r="BB92" s="31"/>
      <c r="BC92" s="31"/>
      <c r="BD92" s="31"/>
      <c r="BE92" s="31"/>
      <c r="BF92" s="31"/>
      <c r="BG92" s="31"/>
      <c r="BH92" s="31"/>
      <c r="BI92" s="31"/>
      <c r="BJ92" s="31"/>
      <c r="BK92" s="31"/>
    </row>
    <row r="93" spans="6:63" x14ac:dyDescent="0.25">
      <c r="F93" s="2"/>
      <c r="G93" s="213"/>
      <c r="H93" s="214"/>
      <c r="I93" s="214"/>
      <c r="J93" s="214"/>
      <c r="K93" s="214"/>
      <c r="L93" s="214"/>
      <c r="M93" s="214"/>
      <c r="N93" s="214"/>
      <c r="O93" s="214"/>
      <c r="P93" s="214"/>
      <c r="Q93" s="214"/>
      <c r="R93" s="214"/>
      <c r="S93" s="214"/>
      <c r="T93" s="214"/>
      <c r="U93" s="215"/>
      <c r="W93" s="274"/>
      <c r="X93" s="275"/>
      <c r="Y93" s="275"/>
      <c r="Z93" s="275"/>
      <c r="AA93" s="275"/>
      <c r="AB93" s="275"/>
      <c r="AC93" s="275"/>
      <c r="AD93" s="275"/>
      <c r="AE93" s="275"/>
      <c r="AF93" s="275"/>
      <c r="AG93" s="275"/>
      <c r="AH93" s="275"/>
      <c r="AI93" s="275"/>
      <c r="AJ93" s="275"/>
      <c r="AK93" s="275"/>
      <c r="AL93" s="276"/>
      <c r="AM93" s="9"/>
      <c r="AN93" s="31"/>
      <c r="AO93" s="31"/>
      <c r="AQ93" s="31"/>
      <c r="AV93" s="31"/>
      <c r="AW93" s="31"/>
      <c r="AX93" s="31"/>
      <c r="AY93" s="31"/>
      <c r="AZ93" s="31"/>
      <c r="BA93" s="31"/>
      <c r="BB93" s="31"/>
      <c r="BC93" s="31"/>
      <c r="BD93" s="31"/>
      <c r="BE93" s="31"/>
      <c r="BF93" s="31"/>
      <c r="BG93" s="31"/>
      <c r="BH93" s="31"/>
      <c r="BI93" s="31"/>
      <c r="BJ93" s="31"/>
      <c r="BK93" s="31"/>
    </row>
    <row r="94" spans="6:63" x14ac:dyDescent="0.25">
      <c r="F94" s="2"/>
      <c r="G94" s="213"/>
      <c r="H94" s="214"/>
      <c r="I94" s="214"/>
      <c r="J94" s="214"/>
      <c r="K94" s="214"/>
      <c r="L94" s="214"/>
      <c r="M94" s="214"/>
      <c r="N94" s="214"/>
      <c r="O94" s="214"/>
      <c r="P94" s="214"/>
      <c r="Q94" s="214"/>
      <c r="R94" s="214"/>
      <c r="S94" s="214"/>
      <c r="T94" s="214"/>
      <c r="U94" s="215"/>
      <c r="W94" s="274"/>
      <c r="X94" s="275"/>
      <c r="Y94" s="275"/>
      <c r="Z94" s="275"/>
      <c r="AA94" s="275"/>
      <c r="AB94" s="275"/>
      <c r="AC94" s="275"/>
      <c r="AD94" s="275"/>
      <c r="AE94" s="275"/>
      <c r="AF94" s="275"/>
      <c r="AG94" s="275"/>
      <c r="AH94" s="275"/>
      <c r="AI94" s="275"/>
      <c r="AJ94" s="275"/>
      <c r="AK94" s="275"/>
      <c r="AL94" s="276"/>
      <c r="AM94" s="9"/>
      <c r="AN94" s="31"/>
      <c r="AO94" s="31"/>
      <c r="AQ94" s="31"/>
      <c r="AV94" s="31"/>
      <c r="AW94" s="31"/>
      <c r="AX94" s="31"/>
      <c r="AY94" s="31"/>
      <c r="AZ94" s="31"/>
      <c r="BA94" s="31"/>
      <c r="BB94" s="31"/>
      <c r="BC94" s="31"/>
      <c r="BD94" s="31"/>
      <c r="BE94" s="31"/>
      <c r="BF94" s="31"/>
      <c r="BG94" s="31"/>
      <c r="BH94" s="31"/>
      <c r="BI94" s="31"/>
      <c r="BJ94" s="31"/>
      <c r="BK94" s="31"/>
    </row>
    <row r="95" spans="6:63" x14ac:dyDescent="0.25">
      <c r="F95" s="2"/>
      <c r="G95" s="213"/>
      <c r="H95" s="214"/>
      <c r="I95" s="214"/>
      <c r="J95" s="214"/>
      <c r="K95" s="214"/>
      <c r="L95" s="214"/>
      <c r="M95" s="214"/>
      <c r="N95" s="214"/>
      <c r="O95" s="214"/>
      <c r="P95" s="214"/>
      <c r="Q95" s="214"/>
      <c r="R95" s="214"/>
      <c r="S95" s="214"/>
      <c r="T95" s="214"/>
      <c r="U95" s="215"/>
      <c r="W95" s="274"/>
      <c r="X95" s="275"/>
      <c r="Y95" s="275"/>
      <c r="Z95" s="275"/>
      <c r="AA95" s="275"/>
      <c r="AB95" s="275"/>
      <c r="AC95" s="275"/>
      <c r="AD95" s="275"/>
      <c r="AE95" s="275"/>
      <c r="AF95" s="275"/>
      <c r="AG95" s="275"/>
      <c r="AH95" s="275"/>
      <c r="AI95" s="275"/>
      <c r="AJ95" s="275"/>
      <c r="AK95" s="275"/>
      <c r="AL95" s="276"/>
      <c r="AM95" s="9"/>
      <c r="AN95" s="31"/>
      <c r="AO95" s="31"/>
      <c r="AQ95" s="31"/>
      <c r="AV95" s="31"/>
      <c r="AW95" s="31"/>
      <c r="AX95" s="31"/>
      <c r="AY95" s="31"/>
      <c r="AZ95" s="31"/>
      <c r="BA95" s="31"/>
      <c r="BB95" s="31"/>
      <c r="BC95" s="31"/>
      <c r="BD95" s="31"/>
      <c r="BE95" s="31"/>
      <c r="BF95" s="31"/>
      <c r="BG95" s="31"/>
      <c r="BH95" s="31"/>
      <c r="BI95" s="31"/>
      <c r="BJ95" s="31"/>
      <c r="BK95" s="31"/>
    </row>
    <row r="96" spans="6:63" x14ac:dyDescent="0.25">
      <c r="F96" s="2"/>
      <c r="G96" s="213"/>
      <c r="H96" s="214"/>
      <c r="I96" s="214"/>
      <c r="J96" s="214"/>
      <c r="K96" s="214"/>
      <c r="L96" s="214"/>
      <c r="M96" s="214"/>
      <c r="N96" s="214"/>
      <c r="O96" s="214"/>
      <c r="P96" s="214"/>
      <c r="Q96" s="214"/>
      <c r="R96" s="214"/>
      <c r="S96" s="214"/>
      <c r="T96" s="214"/>
      <c r="U96" s="215"/>
      <c r="W96" s="274"/>
      <c r="X96" s="275"/>
      <c r="Y96" s="275"/>
      <c r="Z96" s="275"/>
      <c r="AA96" s="275"/>
      <c r="AB96" s="275"/>
      <c r="AC96" s="275"/>
      <c r="AD96" s="275"/>
      <c r="AE96" s="275"/>
      <c r="AF96" s="275"/>
      <c r="AG96" s="275"/>
      <c r="AH96" s="275"/>
      <c r="AI96" s="275"/>
      <c r="AJ96" s="275"/>
      <c r="AK96" s="275"/>
      <c r="AL96" s="276"/>
      <c r="AM96" s="9"/>
      <c r="AN96" s="31"/>
      <c r="AO96" s="31"/>
      <c r="AQ96" s="31"/>
      <c r="AV96" s="31"/>
      <c r="AW96" s="31"/>
      <c r="AX96" s="31"/>
      <c r="AY96" s="31"/>
      <c r="AZ96" s="31"/>
      <c r="BA96" s="31"/>
      <c r="BB96" s="31"/>
      <c r="BC96" s="31"/>
      <c r="BD96" s="31"/>
      <c r="BE96" s="31"/>
      <c r="BF96" s="31"/>
      <c r="BG96" s="31"/>
      <c r="BH96" s="31"/>
      <c r="BI96" s="31"/>
      <c r="BJ96" s="31"/>
      <c r="BK96" s="31"/>
    </row>
    <row r="97" spans="6:63" x14ac:dyDescent="0.25">
      <c r="F97" s="2"/>
      <c r="G97" s="213"/>
      <c r="H97" s="214"/>
      <c r="I97" s="214"/>
      <c r="J97" s="214"/>
      <c r="K97" s="214"/>
      <c r="L97" s="214"/>
      <c r="M97" s="214"/>
      <c r="N97" s="214"/>
      <c r="O97" s="214"/>
      <c r="P97" s="214"/>
      <c r="Q97" s="214"/>
      <c r="R97" s="214"/>
      <c r="S97" s="214"/>
      <c r="T97" s="214"/>
      <c r="U97" s="215"/>
      <c r="W97" s="274"/>
      <c r="X97" s="275"/>
      <c r="Y97" s="275"/>
      <c r="Z97" s="275"/>
      <c r="AA97" s="275"/>
      <c r="AB97" s="275"/>
      <c r="AC97" s="275"/>
      <c r="AD97" s="275"/>
      <c r="AE97" s="275"/>
      <c r="AF97" s="275"/>
      <c r="AG97" s="275"/>
      <c r="AH97" s="275"/>
      <c r="AI97" s="275"/>
      <c r="AJ97" s="275"/>
      <c r="AK97" s="275"/>
      <c r="AL97" s="276"/>
      <c r="AM97" s="9"/>
      <c r="AN97" s="31"/>
      <c r="AO97" s="31"/>
      <c r="AQ97" s="31"/>
      <c r="AV97" s="31"/>
      <c r="AW97" s="31"/>
      <c r="AX97" s="31"/>
      <c r="AY97" s="31"/>
      <c r="AZ97" s="31"/>
      <c r="BA97" s="31"/>
      <c r="BB97" s="31"/>
      <c r="BC97" s="31"/>
      <c r="BD97" s="31"/>
      <c r="BE97" s="31"/>
      <c r="BF97" s="31"/>
      <c r="BG97" s="31"/>
      <c r="BH97" s="31"/>
      <c r="BI97" s="31"/>
      <c r="BJ97" s="31"/>
      <c r="BK97" s="31"/>
    </row>
    <row r="98" spans="6:63" ht="15.75" thickBot="1" x14ac:dyDescent="0.3">
      <c r="F98" s="2"/>
      <c r="G98" s="216"/>
      <c r="H98" s="217"/>
      <c r="I98" s="217"/>
      <c r="J98" s="217"/>
      <c r="K98" s="217"/>
      <c r="L98" s="217"/>
      <c r="M98" s="217"/>
      <c r="N98" s="217"/>
      <c r="O98" s="217"/>
      <c r="P98" s="217"/>
      <c r="Q98" s="217"/>
      <c r="R98" s="217"/>
      <c r="S98" s="217"/>
      <c r="T98" s="217"/>
      <c r="U98" s="218"/>
      <c r="W98" s="428"/>
      <c r="X98" s="429"/>
      <c r="Y98" s="429"/>
      <c r="Z98" s="429"/>
      <c r="AA98" s="429"/>
      <c r="AB98" s="429"/>
      <c r="AC98" s="429"/>
      <c r="AD98" s="429"/>
      <c r="AE98" s="429"/>
      <c r="AF98" s="429"/>
      <c r="AG98" s="429"/>
      <c r="AH98" s="429"/>
      <c r="AI98" s="429"/>
      <c r="AJ98" s="429"/>
      <c r="AK98" s="429"/>
      <c r="AL98" s="430"/>
      <c r="AM98" s="9"/>
      <c r="AN98" s="31"/>
      <c r="AO98" s="31"/>
      <c r="AQ98" s="31"/>
      <c r="AV98" s="31"/>
      <c r="AW98" s="31"/>
      <c r="AX98" s="31"/>
      <c r="AY98" s="31"/>
      <c r="AZ98" s="31"/>
      <c r="BA98" s="31"/>
      <c r="BB98" s="31"/>
      <c r="BC98" s="31"/>
      <c r="BD98" s="31"/>
      <c r="BE98" s="31"/>
      <c r="BF98" s="31"/>
      <c r="BG98" s="31"/>
      <c r="BH98" s="31"/>
      <c r="BI98" s="31"/>
      <c r="BJ98" s="31"/>
      <c r="BK98" s="31"/>
    </row>
    <row r="99" spans="6:63" ht="8.25" customHeight="1" x14ac:dyDescent="0.25">
      <c r="F99" s="2"/>
      <c r="G99" s="12"/>
      <c r="AM99" s="9"/>
      <c r="AN99" s="31"/>
      <c r="AO99" s="31"/>
      <c r="AQ99" s="31"/>
      <c r="AV99" s="31"/>
      <c r="AW99" s="31"/>
      <c r="AX99" s="31"/>
      <c r="AY99" s="31"/>
      <c r="AZ99" s="31"/>
      <c r="BA99" s="31"/>
      <c r="BB99" s="31"/>
      <c r="BC99" s="31"/>
      <c r="BD99" s="31"/>
      <c r="BE99" s="31"/>
      <c r="BF99" s="31"/>
      <c r="BG99" s="31"/>
      <c r="BH99" s="31"/>
      <c r="BI99" s="31"/>
      <c r="BJ99" s="31"/>
      <c r="BK99" s="31"/>
    </row>
    <row r="100" spans="6:63" ht="12.75" customHeight="1" thickBot="1" x14ac:dyDescent="0.3">
      <c r="F100" s="25"/>
      <c r="G100" s="248" t="s">
        <v>46</v>
      </c>
      <c r="H100" s="248"/>
      <c r="I100" s="248"/>
      <c r="J100" s="248"/>
      <c r="K100" s="248"/>
      <c r="L100" s="248"/>
      <c r="M100" s="248"/>
      <c r="N100" s="248"/>
      <c r="O100" s="248"/>
      <c r="P100" s="248"/>
      <c r="Q100" s="248"/>
      <c r="R100" s="248"/>
      <c r="S100" s="248"/>
      <c r="T100" s="248"/>
      <c r="U100" s="248"/>
      <c r="W100" s="248" t="s">
        <v>13</v>
      </c>
      <c r="X100" s="248"/>
      <c r="Y100" s="248"/>
      <c r="Z100" s="248"/>
      <c r="AA100" s="248"/>
      <c r="AB100" s="248"/>
      <c r="AC100" s="248"/>
      <c r="AD100" s="248"/>
      <c r="AE100" s="248"/>
      <c r="AF100" s="248"/>
      <c r="AG100" s="248"/>
      <c r="AH100" s="248"/>
      <c r="AI100" s="248"/>
      <c r="AJ100" s="248"/>
      <c r="AK100" s="248"/>
      <c r="AL100" s="248"/>
      <c r="AM100" s="9"/>
      <c r="AN100" s="31"/>
      <c r="AO100" s="31"/>
      <c r="AP100" s="31"/>
      <c r="AQ100" s="31"/>
      <c r="AV100" s="31"/>
      <c r="AW100" s="31"/>
      <c r="AX100" s="31"/>
      <c r="AY100" s="31"/>
      <c r="AZ100" s="31"/>
      <c r="BA100" s="31"/>
      <c r="BB100" s="31"/>
      <c r="BC100" s="31"/>
      <c r="BD100" s="31"/>
      <c r="BE100" s="31"/>
      <c r="BF100" s="31"/>
      <c r="BG100" s="31"/>
      <c r="BH100" s="31"/>
      <c r="BI100" s="31"/>
      <c r="BJ100" s="31"/>
      <c r="BK100" s="31"/>
    </row>
    <row r="101" spans="6:63" x14ac:dyDescent="0.25">
      <c r="F101" s="2"/>
      <c r="G101" s="271"/>
      <c r="H101" s="272"/>
      <c r="I101" s="272"/>
      <c r="J101" s="272"/>
      <c r="K101" s="272"/>
      <c r="L101" s="272"/>
      <c r="M101" s="272"/>
      <c r="N101" s="272"/>
      <c r="O101" s="272"/>
      <c r="P101" s="272"/>
      <c r="Q101" s="272"/>
      <c r="R101" s="272"/>
      <c r="S101" s="272"/>
      <c r="T101" s="272"/>
      <c r="U101" s="273"/>
      <c r="W101" s="271"/>
      <c r="X101" s="272"/>
      <c r="Y101" s="272"/>
      <c r="Z101" s="272"/>
      <c r="AA101" s="272"/>
      <c r="AB101" s="272"/>
      <c r="AC101" s="272"/>
      <c r="AD101" s="272"/>
      <c r="AE101" s="272"/>
      <c r="AF101" s="272"/>
      <c r="AG101" s="272"/>
      <c r="AH101" s="272"/>
      <c r="AI101" s="272"/>
      <c r="AJ101" s="272"/>
      <c r="AK101" s="272"/>
      <c r="AL101" s="273"/>
      <c r="AM101" s="9"/>
      <c r="AN101" s="31"/>
      <c r="AO101" s="31"/>
      <c r="AP101" s="31"/>
      <c r="AQ101" s="31"/>
      <c r="AV101" s="31"/>
      <c r="AW101" s="31"/>
      <c r="AX101" s="31"/>
      <c r="AY101" s="31"/>
      <c r="AZ101" s="31"/>
      <c r="BA101" s="31"/>
      <c r="BB101" s="31"/>
      <c r="BC101" s="31"/>
      <c r="BD101" s="31"/>
      <c r="BE101" s="31"/>
      <c r="BF101" s="31"/>
      <c r="BG101" s="31"/>
      <c r="BH101" s="31"/>
      <c r="BI101" s="31"/>
      <c r="BJ101" s="31"/>
      <c r="BK101" s="31"/>
    </row>
    <row r="102" spans="6:63" x14ac:dyDescent="0.25">
      <c r="F102" s="2"/>
      <c r="G102" s="274"/>
      <c r="H102" s="275"/>
      <c r="I102" s="275"/>
      <c r="J102" s="275"/>
      <c r="K102" s="275"/>
      <c r="L102" s="275"/>
      <c r="M102" s="275"/>
      <c r="N102" s="275"/>
      <c r="O102" s="275"/>
      <c r="P102" s="275"/>
      <c r="Q102" s="275"/>
      <c r="R102" s="275"/>
      <c r="S102" s="275"/>
      <c r="T102" s="275"/>
      <c r="U102" s="276"/>
      <c r="W102" s="274"/>
      <c r="X102" s="275"/>
      <c r="Y102" s="275"/>
      <c r="Z102" s="275"/>
      <c r="AA102" s="275"/>
      <c r="AB102" s="275"/>
      <c r="AC102" s="275"/>
      <c r="AD102" s="275"/>
      <c r="AE102" s="275"/>
      <c r="AF102" s="275"/>
      <c r="AG102" s="275"/>
      <c r="AH102" s="275"/>
      <c r="AI102" s="275"/>
      <c r="AJ102" s="275"/>
      <c r="AK102" s="275"/>
      <c r="AL102" s="276"/>
      <c r="AM102" s="9"/>
      <c r="AN102" s="31"/>
      <c r="AO102" s="31"/>
      <c r="AP102" s="31"/>
      <c r="AQ102" s="31"/>
      <c r="AV102" s="31"/>
      <c r="AW102" s="31"/>
      <c r="AX102" s="31"/>
      <c r="AY102" s="31"/>
      <c r="AZ102" s="31"/>
      <c r="BA102" s="31"/>
      <c r="BB102" s="31"/>
      <c r="BC102" s="31"/>
      <c r="BD102" s="31"/>
      <c r="BE102" s="31"/>
      <c r="BF102" s="31"/>
      <c r="BG102" s="31"/>
      <c r="BH102" s="31"/>
      <c r="BI102" s="31"/>
      <c r="BJ102" s="31"/>
      <c r="BK102" s="31"/>
    </row>
    <row r="103" spans="6:63" x14ac:dyDescent="0.25">
      <c r="F103" s="2"/>
      <c r="G103" s="274"/>
      <c r="H103" s="275"/>
      <c r="I103" s="275"/>
      <c r="J103" s="275"/>
      <c r="K103" s="275"/>
      <c r="L103" s="275"/>
      <c r="M103" s="275"/>
      <c r="N103" s="275"/>
      <c r="O103" s="275"/>
      <c r="P103" s="275"/>
      <c r="Q103" s="275"/>
      <c r="R103" s="275"/>
      <c r="S103" s="275"/>
      <c r="T103" s="275"/>
      <c r="U103" s="276"/>
      <c r="W103" s="274"/>
      <c r="X103" s="275"/>
      <c r="Y103" s="275"/>
      <c r="Z103" s="275"/>
      <c r="AA103" s="275"/>
      <c r="AB103" s="275"/>
      <c r="AC103" s="275"/>
      <c r="AD103" s="275"/>
      <c r="AE103" s="275"/>
      <c r="AF103" s="275"/>
      <c r="AG103" s="275"/>
      <c r="AH103" s="275"/>
      <c r="AI103" s="275"/>
      <c r="AJ103" s="275"/>
      <c r="AK103" s="275"/>
      <c r="AL103" s="276"/>
      <c r="AM103" s="9"/>
      <c r="AN103" s="31"/>
      <c r="AO103" s="31"/>
      <c r="AP103" s="31"/>
      <c r="AQ103" s="31"/>
      <c r="AV103" s="31"/>
      <c r="AW103" s="31"/>
      <c r="AX103" s="31"/>
      <c r="AY103" s="31"/>
      <c r="AZ103" s="31"/>
      <c r="BA103" s="31"/>
      <c r="BB103" s="31"/>
      <c r="BC103" s="31"/>
      <c r="BD103" s="31"/>
      <c r="BE103" s="31"/>
      <c r="BF103" s="31"/>
      <c r="BG103" s="31"/>
      <c r="BH103" s="31"/>
      <c r="BI103" s="31"/>
      <c r="BJ103" s="31"/>
      <c r="BK103" s="31"/>
    </row>
    <row r="104" spans="6:63" x14ac:dyDescent="0.25">
      <c r="F104" s="2"/>
      <c r="G104" s="274"/>
      <c r="H104" s="275"/>
      <c r="I104" s="275"/>
      <c r="J104" s="275"/>
      <c r="K104" s="275"/>
      <c r="L104" s="275"/>
      <c r="M104" s="275"/>
      <c r="N104" s="275"/>
      <c r="O104" s="275"/>
      <c r="P104" s="275"/>
      <c r="Q104" s="275"/>
      <c r="R104" s="275"/>
      <c r="S104" s="275"/>
      <c r="T104" s="275"/>
      <c r="U104" s="276"/>
      <c r="W104" s="274"/>
      <c r="X104" s="275"/>
      <c r="Y104" s="275"/>
      <c r="Z104" s="275"/>
      <c r="AA104" s="275"/>
      <c r="AB104" s="275"/>
      <c r="AC104" s="275"/>
      <c r="AD104" s="275"/>
      <c r="AE104" s="275"/>
      <c r="AF104" s="275"/>
      <c r="AG104" s="275"/>
      <c r="AH104" s="275"/>
      <c r="AI104" s="275"/>
      <c r="AJ104" s="275"/>
      <c r="AK104" s="275"/>
      <c r="AL104" s="276"/>
      <c r="AM104" s="9"/>
      <c r="AN104" s="31"/>
      <c r="AO104" s="31"/>
      <c r="AP104" s="31"/>
      <c r="AQ104" s="31"/>
      <c r="AV104" s="31"/>
      <c r="AW104" s="31"/>
      <c r="AX104" s="31"/>
      <c r="AY104" s="31"/>
      <c r="AZ104" s="31"/>
      <c r="BA104" s="31"/>
      <c r="BB104" s="31"/>
      <c r="BC104" s="31"/>
      <c r="BD104" s="31"/>
      <c r="BE104" s="31"/>
      <c r="BF104" s="31"/>
      <c r="BG104" s="31"/>
      <c r="BH104" s="31"/>
      <c r="BI104" s="31"/>
      <c r="BJ104" s="31"/>
      <c r="BK104" s="31"/>
    </row>
    <row r="105" spans="6:63" x14ac:dyDescent="0.25">
      <c r="F105" s="2"/>
      <c r="G105" s="274"/>
      <c r="H105" s="275"/>
      <c r="I105" s="275"/>
      <c r="J105" s="275"/>
      <c r="K105" s="275"/>
      <c r="L105" s="275"/>
      <c r="M105" s="275"/>
      <c r="N105" s="275"/>
      <c r="O105" s="275"/>
      <c r="P105" s="275"/>
      <c r="Q105" s="275"/>
      <c r="R105" s="275"/>
      <c r="S105" s="275"/>
      <c r="T105" s="275"/>
      <c r="U105" s="276"/>
      <c r="W105" s="274"/>
      <c r="X105" s="275"/>
      <c r="Y105" s="275"/>
      <c r="Z105" s="275"/>
      <c r="AA105" s="275"/>
      <c r="AB105" s="275"/>
      <c r="AC105" s="275"/>
      <c r="AD105" s="275"/>
      <c r="AE105" s="275"/>
      <c r="AF105" s="275"/>
      <c r="AG105" s="275"/>
      <c r="AH105" s="275"/>
      <c r="AI105" s="275"/>
      <c r="AJ105" s="275"/>
      <c r="AK105" s="275"/>
      <c r="AL105" s="276"/>
      <c r="AM105" s="9"/>
      <c r="AN105" s="31"/>
      <c r="AO105" s="31"/>
      <c r="AP105" s="31"/>
      <c r="AQ105" s="31"/>
      <c r="AS105" s="31"/>
      <c r="AT105" s="31"/>
      <c r="AU105" s="31"/>
      <c r="AV105" s="31"/>
      <c r="AW105" s="31"/>
      <c r="AX105" s="31"/>
      <c r="AY105" s="31"/>
      <c r="AZ105" s="31"/>
      <c r="BA105" s="31"/>
      <c r="BB105" s="31"/>
      <c r="BC105" s="31"/>
      <c r="BD105" s="31"/>
      <c r="BE105" s="31"/>
      <c r="BF105" s="31"/>
      <c r="BG105" s="31"/>
      <c r="BH105" s="31"/>
      <c r="BI105" s="31"/>
      <c r="BJ105" s="31"/>
      <c r="BK105" s="31"/>
    </row>
    <row r="106" spans="6:63" x14ac:dyDescent="0.25">
      <c r="F106" s="2"/>
      <c r="G106" s="274"/>
      <c r="H106" s="275"/>
      <c r="I106" s="275"/>
      <c r="J106" s="275"/>
      <c r="K106" s="275"/>
      <c r="L106" s="275"/>
      <c r="M106" s="275"/>
      <c r="N106" s="275"/>
      <c r="O106" s="275"/>
      <c r="P106" s="275"/>
      <c r="Q106" s="275"/>
      <c r="R106" s="275"/>
      <c r="S106" s="275"/>
      <c r="T106" s="275"/>
      <c r="U106" s="276"/>
      <c r="W106" s="274"/>
      <c r="X106" s="275"/>
      <c r="Y106" s="275"/>
      <c r="Z106" s="275"/>
      <c r="AA106" s="275"/>
      <c r="AB106" s="275"/>
      <c r="AC106" s="275"/>
      <c r="AD106" s="275"/>
      <c r="AE106" s="275"/>
      <c r="AF106" s="275"/>
      <c r="AG106" s="275"/>
      <c r="AH106" s="275"/>
      <c r="AI106" s="275"/>
      <c r="AJ106" s="275"/>
      <c r="AK106" s="275"/>
      <c r="AL106" s="276"/>
      <c r="AM106" s="9"/>
    </row>
    <row r="107" spans="6:63" x14ac:dyDescent="0.25">
      <c r="F107" s="2"/>
      <c r="G107" s="274"/>
      <c r="H107" s="275"/>
      <c r="I107" s="275"/>
      <c r="J107" s="275"/>
      <c r="K107" s="275"/>
      <c r="L107" s="275"/>
      <c r="M107" s="275"/>
      <c r="N107" s="275"/>
      <c r="O107" s="275"/>
      <c r="P107" s="275"/>
      <c r="Q107" s="275"/>
      <c r="R107" s="275"/>
      <c r="S107" s="275"/>
      <c r="T107" s="275"/>
      <c r="U107" s="276"/>
      <c r="W107" s="274"/>
      <c r="X107" s="275"/>
      <c r="Y107" s="275"/>
      <c r="Z107" s="275"/>
      <c r="AA107" s="275"/>
      <c r="AB107" s="275"/>
      <c r="AC107" s="275"/>
      <c r="AD107" s="275"/>
      <c r="AE107" s="275"/>
      <c r="AF107" s="275"/>
      <c r="AG107" s="275"/>
      <c r="AH107" s="275"/>
      <c r="AI107" s="275"/>
      <c r="AJ107" s="275"/>
      <c r="AK107" s="275"/>
      <c r="AL107" s="276"/>
      <c r="AM107" s="9"/>
    </row>
    <row r="108" spans="6:63" x14ac:dyDescent="0.25">
      <c r="F108" s="2"/>
      <c r="G108" s="274"/>
      <c r="H108" s="275"/>
      <c r="I108" s="275"/>
      <c r="J108" s="275"/>
      <c r="K108" s="275"/>
      <c r="L108" s="275"/>
      <c r="M108" s="275"/>
      <c r="N108" s="275"/>
      <c r="O108" s="275"/>
      <c r="P108" s="275"/>
      <c r="Q108" s="275"/>
      <c r="R108" s="275"/>
      <c r="S108" s="275"/>
      <c r="T108" s="275"/>
      <c r="U108" s="276"/>
      <c r="W108" s="274"/>
      <c r="X108" s="275"/>
      <c r="Y108" s="275"/>
      <c r="Z108" s="275"/>
      <c r="AA108" s="275"/>
      <c r="AB108" s="275"/>
      <c r="AC108" s="275"/>
      <c r="AD108" s="275"/>
      <c r="AE108" s="275"/>
      <c r="AF108" s="275"/>
      <c r="AG108" s="275"/>
      <c r="AH108" s="275"/>
      <c r="AI108" s="275"/>
      <c r="AJ108" s="275"/>
      <c r="AK108" s="275"/>
      <c r="AL108" s="276"/>
      <c r="AM108" s="9"/>
    </row>
    <row r="109" spans="6:63" x14ac:dyDescent="0.25">
      <c r="F109" s="2"/>
      <c r="G109" s="274"/>
      <c r="H109" s="275"/>
      <c r="I109" s="275"/>
      <c r="J109" s="275"/>
      <c r="K109" s="275"/>
      <c r="L109" s="275"/>
      <c r="M109" s="275"/>
      <c r="N109" s="275"/>
      <c r="O109" s="275"/>
      <c r="P109" s="275"/>
      <c r="Q109" s="275"/>
      <c r="R109" s="275"/>
      <c r="S109" s="275"/>
      <c r="T109" s="275"/>
      <c r="U109" s="276"/>
      <c r="W109" s="274"/>
      <c r="X109" s="275"/>
      <c r="Y109" s="275"/>
      <c r="Z109" s="275"/>
      <c r="AA109" s="275"/>
      <c r="AB109" s="275"/>
      <c r="AC109" s="275"/>
      <c r="AD109" s="275"/>
      <c r="AE109" s="275"/>
      <c r="AF109" s="275"/>
      <c r="AG109" s="275"/>
      <c r="AH109" s="275"/>
      <c r="AI109" s="275"/>
      <c r="AJ109" s="275"/>
      <c r="AK109" s="275"/>
      <c r="AL109" s="276"/>
      <c r="AM109" s="9"/>
    </row>
    <row r="110" spans="6:63" x14ac:dyDescent="0.25">
      <c r="F110" s="2"/>
      <c r="G110" s="274"/>
      <c r="H110" s="275"/>
      <c r="I110" s="275"/>
      <c r="J110" s="275"/>
      <c r="K110" s="275"/>
      <c r="L110" s="275"/>
      <c r="M110" s="275"/>
      <c r="N110" s="275"/>
      <c r="O110" s="275"/>
      <c r="P110" s="275"/>
      <c r="Q110" s="275"/>
      <c r="R110" s="275"/>
      <c r="S110" s="275"/>
      <c r="T110" s="275"/>
      <c r="U110" s="276"/>
      <c r="W110" s="274"/>
      <c r="X110" s="275"/>
      <c r="Y110" s="275"/>
      <c r="Z110" s="275"/>
      <c r="AA110" s="275"/>
      <c r="AB110" s="275"/>
      <c r="AC110" s="275"/>
      <c r="AD110" s="275"/>
      <c r="AE110" s="275"/>
      <c r="AF110" s="275"/>
      <c r="AG110" s="275"/>
      <c r="AH110" s="275"/>
      <c r="AI110" s="275"/>
      <c r="AJ110" s="275"/>
      <c r="AK110" s="275"/>
      <c r="AL110" s="276"/>
      <c r="AM110" s="9"/>
    </row>
    <row r="111" spans="6:63" ht="15.75" thickBot="1" x14ac:dyDescent="0.3">
      <c r="F111" s="2"/>
      <c r="G111" s="428"/>
      <c r="H111" s="429"/>
      <c r="I111" s="429"/>
      <c r="J111" s="429"/>
      <c r="K111" s="429"/>
      <c r="L111" s="429"/>
      <c r="M111" s="429"/>
      <c r="N111" s="429"/>
      <c r="O111" s="429"/>
      <c r="P111" s="429"/>
      <c r="Q111" s="429"/>
      <c r="R111" s="429"/>
      <c r="S111" s="429"/>
      <c r="T111" s="429"/>
      <c r="U111" s="430"/>
      <c r="W111" s="428"/>
      <c r="X111" s="429"/>
      <c r="Y111" s="429"/>
      <c r="Z111" s="429"/>
      <c r="AA111" s="429"/>
      <c r="AB111" s="429"/>
      <c r="AC111" s="429"/>
      <c r="AD111" s="429"/>
      <c r="AE111" s="429"/>
      <c r="AF111" s="429"/>
      <c r="AG111" s="429"/>
      <c r="AH111" s="429"/>
      <c r="AI111" s="429"/>
      <c r="AJ111" s="429"/>
      <c r="AK111" s="429"/>
      <c r="AL111" s="430"/>
      <c r="AM111" s="9"/>
    </row>
    <row r="112" spans="6:63" ht="2.25" customHeight="1" x14ac:dyDescent="0.25">
      <c r="F112" s="26"/>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27"/>
      <c r="AN112" s="1"/>
    </row>
    <row r="113" spans="6:39" ht="6" customHeight="1" thickBot="1" x14ac:dyDescent="0.3">
      <c r="F113" s="28"/>
      <c r="J113" s="1"/>
      <c r="K113" s="1"/>
      <c r="L113" s="1"/>
      <c r="M113" s="1"/>
      <c r="N113" s="1"/>
      <c r="O113" s="19"/>
      <c r="P113" s="19"/>
      <c r="Q113" s="19"/>
      <c r="R113" s="19"/>
      <c r="S113" s="1"/>
      <c r="T113" s="29"/>
      <c r="U113" s="1"/>
      <c r="V113" s="30"/>
      <c r="W113" s="1"/>
      <c r="X113" s="1"/>
      <c r="Y113" s="1"/>
      <c r="Z113" s="1"/>
      <c r="AA113" s="1"/>
      <c r="AB113" s="1"/>
      <c r="AC113" s="19"/>
      <c r="AD113" s="19"/>
      <c r="AE113" s="19"/>
      <c r="AF113" s="19"/>
      <c r="AG113" s="19"/>
      <c r="AH113" s="19"/>
      <c r="AI113" s="1"/>
      <c r="AM113" s="9"/>
    </row>
    <row r="114" spans="6:39" ht="15.75" thickBot="1" x14ac:dyDescent="0.3">
      <c r="F114" s="117"/>
      <c r="G114" s="118"/>
      <c r="H114" s="119"/>
      <c r="I114" s="119"/>
      <c r="J114" s="119"/>
      <c r="K114" s="119"/>
      <c r="L114" s="119"/>
      <c r="M114" s="119"/>
      <c r="N114" s="119"/>
      <c r="O114" s="119"/>
      <c r="P114" s="119"/>
      <c r="Q114" s="119"/>
      <c r="R114" s="119"/>
      <c r="S114" s="119"/>
      <c r="T114" s="119"/>
      <c r="U114" s="119"/>
      <c r="V114" s="119"/>
      <c r="W114" s="119"/>
      <c r="X114" s="119"/>
      <c r="Y114" s="119"/>
      <c r="Z114" s="119"/>
      <c r="AA114" s="119" t="s">
        <v>5</v>
      </c>
      <c r="AB114" s="119"/>
      <c r="AC114" s="119"/>
      <c r="AD114" s="119"/>
      <c r="AE114" s="119"/>
      <c r="AF114" s="119"/>
      <c r="AG114" s="119"/>
      <c r="AH114" s="119"/>
      <c r="AI114" s="119"/>
      <c r="AJ114" s="119"/>
      <c r="AK114" s="119"/>
      <c r="AL114" s="119"/>
      <c r="AM114" s="120"/>
    </row>
    <row r="115" spans="6:39" ht="14.25" customHeight="1" thickTop="1" thickBot="1" x14ac:dyDescent="0.3">
      <c r="F115" s="110"/>
      <c r="G115" s="115" t="s">
        <v>41</v>
      </c>
      <c r="H115" s="112"/>
      <c r="I115" s="112"/>
      <c r="J115" s="112"/>
      <c r="K115" s="112"/>
      <c r="L115" s="112"/>
      <c r="M115" s="111"/>
      <c r="N115" s="112"/>
      <c r="O115" s="112"/>
      <c r="P115" s="112"/>
      <c r="Q115" s="112"/>
      <c r="R115" s="112"/>
      <c r="S115" s="332">
        <v>45658</v>
      </c>
      <c r="T115" s="332"/>
      <c r="U115" s="332"/>
      <c r="V115" s="332"/>
      <c r="W115" s="332"/>
      <c r="X115" s="332"/>
      <c r="Y115" s="112"/>
      <c r="Z115" s="112"/>
      <c r="AA115" s="333" t="s">
        <v>411</v>
      </c>
      <c r="AB115" s="333"/>
      <c r="AC115" s="333"/>
      <c r="AD115" s="333"/>
      <c r="AE115" s="333"/>
      <c r="AF115" s="333"/>
      <c r="AG115" s="333"/>
      <c r="AH115" s="333"/>
      <c r="AI115" s="333"/>
      <c r="AJ115" s="333"/>
      <c r="AK115" s="333"/>
      <c r="AL115" s="51"/>
      <c r="AM115" s="114"/>
    </row>
    <row r="116" spans="6:39" ht="6.75" customHeight="1" thickTop="1" thickBot="1" x14ac:dyDescent="0.3">
      <c r="F116" s="110"/>
      <c r="G116" s="111"/>
      <c r="H116" s="112"/>
      <c r="I116" s="112"/>
      <c r="J116" s="112"/>
      <c r="K116" s="112"/>
      <c r="L116" s="112"/>
      <c r="M116" s="112"/>
      <c r="N116" s="112"/>
      <c r="O116" s="112"/>
      <c r="P116" s="112"/>
      <c r="Q116" s="112"/>
      <c r="R116" s="112"/>
      <c r="S116" s="116"/>
      <c r="T116" s="116"/>
      <c r="U116" s="116"/>
      <c r="V116" s="116"/>
      <c r="W116" s="116"/>
      <c r="X116" s="116"/>
      <c r="Y116" s="112"/>
      <c r="Z116" s="112"/>
      <c r="AA116" s="333"/>
      <c r="AB116" s="333"/>
      <c r="AC116" s="333"/>
      <c r="AD116" s="333"/>
      <c r="AE116" s="333"/>
      <c r="AF116" s="333"/>
      <c r="AG116" s="333"/>
      <c r="AH116" s="333"/>
      <c r="AI116" s="333"/>
      <c r="AJ116" s="333"/>
      <c r="AK116" s="333"/>
      <c r="AL116" s="51"/>
      <c r="AM116" s="114"/>
    </row>
    <row r="117" spans="6:39" ht="12.75" customHeight="1" thickTop="1" thickBot="1" x14ac:dyDescent="0.3">
      <c r="F117" s="110"/>
      <c r="G117" s="115" t="s">
        <v>40</v>
      </c>
      <c r="H117" s="112"/>
      <c r="I117" s="112"/>
      <c r="J117" s="112"/>
      <c r="K117" s="112"/>
      <c r="L117" s="112"/>
      <c r="M117" s="111"/>
      <c r="N117" s="112"/>
      <c r="O117" s="112"/>
      <c r="P117" s="113"/>
      <c r="Q117" s="112"/>
      <c r="R117" s="112"/>
      <c r="S117" s="340" t="s">
        <v>411</v>
      </c>
      <c r="T117" s="341"/>
      <c r="U117" s="341"/>
      <c r="V117" s="341"/>
      <c r="W117" s="341"/>
      <c r="X117" s="342"/>
      <c r="Y117" s="112"/>
      <c r="Z117" s="112"/>
      <c r="AA117" s="333"/>
      <c r="AB117" s="333"/>
      <c r="AC117" s="333"/>
      <c r="AD117" s="333"/>
      <c r="AE117" s="333"/>
      <c r="AF117" s="333"/>
      <c r="AG117" s="333"/>
      <c r="AH117" s="333"/>
      <c r="AI117" s="333"/>
      <c r="AJ117" s="333"/>
      <c r="AK117" s="333"/>
      <c r="AL117" s="51"/>
      <c r="AM117" s="114"/>
    </row>
    <row r="118" spans="6:39" ht="20.25" customHeight="1" thickTop="1" x14ac:dyDescent="0.25">
      <c r="F118" s="123" t="s">
        <v>221</v>
      </c>
      <c r="G118" s="124"/>
      <c r="H118" s="124"/>
      <c r="I118" s="124"/>
      <c r="J118" s="124"/>
      <c r="K118" s="124"/>
      <c r="L118" s="343"/>
      <c r="M118" s="343"/>
      <c r="N118" s="343"/>
      <c r="O118" s="343"/>
      <c r="P118" s="343"/>
      <c r="Q118" s="343"/>
      <c r="R118" s="343"/>
      <c r="S118" s="343"/>
      <c r="T118" s="343"/>
      <c r="U118" s="343"/>
      <c r="V118" s="343"/>
      <c r="W118" s="343"/>
      <c r="X118" s="343"/>
      <c r="Y118" s="343"/>
      <c r="Z118" s="343"/>
      <c r="AA118" s="343"/>
      <c r="AB118" s="343"/>
      <c r="AC118" s="343"/>
      <c r="AD118" s="343"/>
      <c r="AE118" s="343"/>
      <c r="AF118" s="343"/>
      <c r="AG118" s="343"/>
      <c r="AH118" s="343"/>
      <c r="AI118" s="343"/>
      <c r="AJ118" s="343"/>
      <c r="AK118" s="343"/>
      <c r="AL118" s="124"/>
      <c r="AM118" s="125"/>
    </row>
    <row r="119" spans="6:39" ht="16.5" customHeight="1" thickBot="1" x14ac:dyDescent="0.3">
      <c r="F119" s="336" t="s">
        <v>51</v>
      </c>
      <c r="G119" s="337"/>
      <c r="H119" s="337"/>
      <c r="I119" s="337"/>
      <c r="J119" s="337"/>
      <c r="K119" s="337"/>
      <c r="L119" s="337"/>
      <c r="M119" s="337"/>
      <c r="N119" s="337"/>
      <c r="O119" s="337"/>
      <c r="P119" s="337"/>
      <c r="Q119" s="337"/>
      <c r="R119" s="337"/>
      <c r="S119" s="337"/>
      <c r="T119" s="337"/>
      <c r="U119" s="337"/>
      <c r="V119" s="337"/>
      <c r="W119" s="337"/>
      <c r="X119" s="337"/>
      <c r="Y119" s="337"/>
      <c r="Z119" s="337"/>
      <c r="AA119" s="337"/>
      <c r="AB119" s="337"/>
      <c r="AC119" s="337"/>
      <c r="AD119" s="337"/>
      <c r="AE119" s="337"/>
      <c r="AF119" s="337"/>
      <c r="AG119" s="337"/>
      <c r="AH119" s="337"/>
      <c r="AI119" s="337"/>
      <c r="AJ119" s="337"/>
      <c r="AK119" s="337"/>
      <c r="AL119" s="338"/>
      <c r="AM119" s="339"/>
    </row>
    <row r="120" spans="6:39" ht="12.75" customHeight="1" x14ac:dyDescent="0.25">
      <c r="F120" s="322" t="s">
        <v>58</v>
      </c>
      <c r="G120" s="323"/>
      <c r="H120" s="323"/>
      <c r="I120" s="323"/>
      <c r="J120" s="324"/>
      <c r="K120" s="323" t="s">
        <v>6</v>
      </c>
      <c r="L120" s="323"/>
      <c r="M120" s="323"/>
      <c r="N120" s="323"/>
      <c r="O120" s="323"/>
      <c r="P120" s="323"/>
      <c r="Q120" s="323"/>
      <c r="R120" s="323"/>
      <c r="S120" s="323"/>
      <c r="T120" s="323"/>
      <c r="U120" s="323"/>
      <c r="V120" s="323"/>
      <c r="W120" s="323"/>
      <c r="X120" s="323"/>
      <c r="Y120" s="323"/>
      <c r="Z120" s="323"/>
      <c r="AA120" s="323"/>
      <c r="AB120" s="323"/>
      <c r="AC120" s="323"/>
      <c r="AD120" s="323"/>
      <c r="AE120" s="323"/>
      <c r="AF120" s="323"/>
      <c r="AG120" s="323"/>
      <c r="AH120" s="323"/>
      <c r="AI120" s="328" t="s">
        <v>52</v>
      </c>
      <c r="AJ120" s="329"/>
      <c r="AK120" s="329"/>
      <c r="AL120" s="330"/>
      <c r="AM120" s="331"/>
    </row>
    <row r="121" spans="6:39" ht="9.75" customHeight="1" thickBot="1" x14ac:dyDescent="0.3">
      <c r="F121" s="325"/>
      <c r="G121" s="326"/>
      <c r="H121" s="326"/>
      <c r="I121" s="326"/>
      <c r="J121" s="327"/>
      <c r="K121" s="326"/>
      <c r="L121" s="326"/>
      <c r="M121" s="326"/>
      <c r="N121" s="326"/>
      <c r="O121" s="326"/>
      <c r="P121" s="326"/>
      <c r="Q121" s="326"/>
      <c r="R121" s="326"/>
      <c r="S121" s="326"/>
      <c r="T121" s="326"/>
      <c r="U121" s="326"/>
      <c r="V121" s="326"/>
      <c r="W121" s="326"/>
      <c r="X121" s="326"/>
      <c r="Y121" s="326"/>
      <c r="Z121" s="326"/>
      <c r="AA121" s="326"/>
      <c r="AB121" s="326"/>
      <c r="AC121" s="326"/>
      <c r="AD121" s="326"/>
      <c r="AE121" s="326"/>
      <c r="AF121" s="326"/>
      <c r="AG121" s="326"/>
      <c r="AH121" s="326"/>
      <c r="AI121" s="319" t="s">
        <v>99</v>
      </c>
      <c r="AJ121" s="320"/>
      <c r="AK121" s="320" t="s">
        <v>100</v>
      </c>
      <c r="AL121" s="320"/>
      <c r="AM121" s="321"/>
    </row>
    <row r="122" spans="6:39" ht="13.5" customHeight="1" x14ac:dyDescent="0.25">
      <c r="F122" s="412">
        <v>44701</v>
      </c>
      <c r="G122" s="413"/>
      <c r="H122" s="413"/>
      <c r="I122" s="413"/>
      <c r="J122" s="413"/>
      <c r="K122" s="414" t="s">
        <v>422</v>
      </c>
      <c r="L122" s="415"/>
      <c r="M122" s="415"/>
      <c r="N122" s="415"/>
      <c r="O122" s="415"/>
      <c r="P122" s="415"/>
      <c r="Q122" s="415"/>
      <c r="R122" s="415"/>
      <c r="S122" s="415"/>
      <c r="T122" s="415"/>
      <c r="U122" s="415"/>
      <c r="V122" s="415"/>
      <c r="W122" s="415"/>
      <c r="X122" s="415"/>
      <c r="Y122" s="415"/>
      <c r="Z122" s="415"/>
      <c r="AA122" s="415"/>
      <c r="AB122" s="415"/>
      <c r="AC122" s="415"/>
      <c r="AD122" s="415"/>
      <c r="AE122" s="415"/>
      <c r="AF122" s="415"/>
      <c r="AG122" s="415"/>
      <c r="AH122" s="416"/>
      <c r="AI122" s="359" t="s">
        <v>410</v>
      </c>
      <c r="AJ122" s="359"/>
      <c r="AK122" s="417">
        <v>45690</v>
      </c>
      <c r="AL122" s="418"/>
      <c r="AM122" s="419"/>
    </row>
    <row r="123" spans="6:39" ht="13.5" customHeight="1" x14ac:dyDescent="0.25">
      <c r="F123" s="314"/>
      <c r="G123" s="315"/>
      <c r="H123" s="315"/>
      <c r="I123" s="315"/>
      <c r="J123" s="315"/>
      <c r="K123" s="380"/>
      <c r="L123" s="381"/>
      <c r="M123" s="381"/>
      <c r="N123" s="381"/>
      <c r="O123" s="381"/>
      <c r="P123" s="381"/>
      <c r="Q123" s="381"/>
      <c r="R123" s="381"/>
      <c r="S123" s="381"/>
      <c r="T123" s="381"/>
      <c r="U123" s="381"/>
      <c r="V123" s="381"/>
      <c r="W123" s="381"/>
      <c r="X123" s="381"/>
      <c r="Y123" s="381"/>
      <c r="Z123" s="381"/>
      <c r="AA123" s="381"/>
      <c r="AB123" s="381"/>
      <c r="AC123" s="381"/>
      <c r="AD123" s="381"/>
      <c r="AE123" s="381"/>
      <c r="AF123" s="381"/>
      <c r="AG123" s="381"/>
      <c r="AH123" s="382"/>
      <c r="AI123" s="374"/>
      <c r="AJ123" s="374"/>
      <c r="AK123" s="307"/>
      <c r="AL123" s="308"/>
      <c r="AM123" s="309"/>
    </row>
    <row r="124" spans="6:39" ht="13.5" customHeight="1" x14ac:dyDescent="0.25">
      <c r="F124" s="314"/>
      <c r="G124" s="315"/>
      <c r="H124" s="315"/>
      <c r="I124" s="315"/>
      <c r="J124" s="315"/>
      <c r="K124" s="310"/>
      <c r="L124" s="311"/>
      <c r="M124" s="311"/>
      <c r="N124" s="311"/>
      <c r="O124" s="311"/>
      <c r="P124" s="311"/>
      <c r="Q124" s="311"/>
      <c r="R124" s="311"/>
      <c r="S124" s="311"/>
      <c r="T124" s="311"/>
      <c r="U124" s="311"/>
      <c r="V124" s="311"/>
      <c r="W124" s="311"/>
      <c r="X124" s="311"/>
      <c r="Y124" s="311"/>
      <c r="Z124" s="311"/>
      <c r="AA124" s="311"/>
      <c r="AB124" s="311"/>
      <c r="AC124" s="311"/>
      <c r="AD124" s="311"/>
      <c r="AE124" s="311"/>
      <c r="AF124" s="311"/>
      <c r="AG124" s="311"/>
      <c r="AH124" s="312"/>
      <c r="AI124" s="363"/>
      <c r="AJ124" s="363"/>
      <c r="AK124" s="307"/>
      <c r="AL124" s="308"/>
      <c r="AM124" s="309"/>
    </row>
    <row r="125" spans="6:39" ht="13.5" customHeight="1" x14ac:dyDescent="0.25">
      <c r="F125" s="314"/>
      <c r="G125" s="315"/>
      <c r="H125" s="315"/>
      <c r="I125" s="315"/>
      <c r="J125" s="315"/>
      <c r="K125" s="310"/>
      <c r="L125" s="311"/>
      <c r="M125" s="311"/>
      <c r="N125" s="311"/>
      <c r="O125" s="311"/>
      <c r="P125" s="311"/>
      <c r="Q125" s="311"/>
      <c r="R125" s="311"/>
      <c r="S125" s="311"/>
      <c r="T125" s="311"/>
      <c r="U125" s="311"/>
      <c r="V125" s="311"/>
      <c r="W125" s="311"/>
      <c r="X125" s="311"/>
      <c r="Y125" s="311"/>
      <c r="Z125" s="311"/>
      <c r="AA125" s="311"/>
      <c r="AB125" s="311"/>
      <c r="AC125" s="311"/>
      <c r="AD125" s="311"/>
      <c r="AE125" s="311"/>
      <c r="AF125" s="311"/>
      <c r="AG125" s="311"/>
      <c r="AH125" s="312"/>
      <c r="AI125" s="363"/>
      <c r="AJ125" s="363"/>
      <c r="AK125" s="307"/>
      <c r="AL125" s="308"/>
      <c r="AM125" s="309"/>
    </row>
    <row r="126" spans="6:39" ht="13.5" customHeight="1" x14ac:dyDescent="0.25">
      <c r="F126" s="314"/>
      <c r="G126" s="315"/>
      <c r="H126" s="315"/>
      <c r="I126" s="315"/>
      <c r="J126" s="315"/>
      <c r="K126" s="310"/>
      <c r="L126" s="311"/>
      <c r="M126" s="311"/>
      <c r="N126" s="311"/>
      <c r="O126" s="311"/>
      <c r="P126" s="311"/>
      <c r="Q126" s="311"/>
      <c r="R126" s="311"/>
      <c r="S126" s="311"/>
      <c r="T126" s="311"/>
      <c r="U126" s="311"/>
      <c r="V126" s="311"/>
      <c r="W126" s="311"/>
      <c r="X126" s="311"/>
      <c r="Y126" s="311"/>
      <c r="Z126" s="311"/>
      <c r="AA126" s="311"/>
      <c r="AB126" s="311"/>
      <c r="AC126" s="311"/>
      <c r="AD126" s="311"/>
      <c r="AE126" s="311"/>
      <c r="AF126" s="311"/>
      <c r="AG126" s="311"/>
      <c r="AH126" s="312"/>
      <c r="AI126" s="305"/>
      <c r="AJ126" s="306"/>
      <c r="AK126" s="307"/>
      <c r="AL126" s="308"/>
      <c r="AM126" s="309"/>
    </row>
    <row r="127" spans="6:39" ht="13.5" customHeight="1" thickBot="1" x14ac:dyDescent="0.3">
      <c r="F127" s="334"/>
      <c r="G127" s="335"/>
      <c r="H127" s="335"/>
      <c r="I127" s="335"/>
      <c r="J127" s="335"/>
      <c r="K127" s="344"/>
      <c r="L127" s="345"/>
      <c r="M127" s="345"/>
      <c r="N127" s="345"/>
      <c r="O127" s="345"/>
      <c r="P127" s="345"/>
      <c r="Q127" s="345"/>
      <c r="R127" s="345"/>
      <c r="S127" s="345"/>
      <c r="T127" s="345"/>
      <c r="U127" s="345"/>
      <c r="V127" s="345"/>
      <c r="W127" s="345"/>
      <c r="X127" s="345"/>
      <c r="Y127" s="345"/>
      <c r="Z127" s="345"/>
      <c r="AA127" s="345"/>
      <c r="AB127" s="345"/>
      <c r="AC127" s="345"/>
      <c r="AD127" s="345"/>
      <c r="AE127" s="345"/>
      <c r="AF127" s="345"/>
      <c r="AG127" s="345"/>
      <c r="AH127" s="346"/>
      <c r="AI127" s="365"/>
      <c r="AJ127" s="365"/>
      <c r="AK127" s="366"/>
      <c r="AL127" s="367"/>
      <c r="AM127" s="368"/>
    </row>
    <row r="128" spans="6:39" ht="12.75" customHeight="1" x14ac:dyDescent="0.25">
      <c r="F128" s="304" t="s">
        <v>384</v>
      </c>
      <c r="G128" s="304"/>
      <c r="H128" s="304"/>
      <c r="I128" s="304"/>
      <c r="J128" s="304"/>
      <c r="K128" s="304"/>
      <c r="L128" s="304"/>
      <c r="M128" s="304"/>
      <c r="N128" s="304"/>
      <c r="O128" s="304"/>
      <c r="P128" s="304"/>
      <c r="Q128" s="304"/>
      <c r="R128" s="304"/>
      <c r="S128" s="304"/>
      <c r="T128" s="304"/>
      <c r="U128" s="304"/>
      <c r="V128" s="304"/>
      <c r="W128" s="304"/>
      <c r="X128" s="304"/>
      <c r="Y128" s="304"/>
      <c r="Z128" s="304"/>
      <c r="AA128" s="304"/>
      <c r="AB128" s="304"/>
      <c r="AC128" s="304"/>
      <c r="AD128" s="304"/>
      <c r="AE128" s="304"/>
      <c r="AF128" s="304"/>
      <c r="AG128" s="304"/>
      <c r="AH128" s="304"/>
      <c r="AI128" s="304"/>
      <c r="AJ128" s="304"/>
      <c r="AK128" s="304"/>
      <c r="AL128" s="304"/>
      <c r="AM128" s="304"/>
    </row>
    <row r="129" spans="6:39" ht="27.75" customHeight="1" x14ac:dyDescent="0.25">
      <c r="F129" s="304"/>
      <c r="G129" s="304"/>
      <c r="H129" s="304"/>
      <c r="I129" s="304"/>
      <c r="J129" s="304"/>
      <c r="K129" s="304"/>
      <c r="L129" s="304"/>
      <c r="M129" s="304"/>
      <c r="N129" s="304"/>
      <c r="O129" s="304"/>
      <c r="P129" s="304"/>
      <c r="Q129" s="304"/>
      <c r="R129" s="304"/>
      <c r="S129" s="304"/>
      <c r="T129" s="304"/>
      <c r="U129" s="304"/>
      <c r="V129" s="304"/>
      <c r="W129" s="304"/>
      <c r="X129" s="304"/>
      <c r="Y129" s="304"/>
      <c r="Z129" s="304"/>
      <c r="AA129" s="304"/>
      <c r="AB129" s="304"/>
      <c r="AC129" s="304"/>
      <c r="AD129" s="304"/>
      <c r="AE129" s="304"/>
      <c r="AF129" s="304"/>
      <c r="AG129" s="304"/>
      <c r="AH129" s="304"/>
      <c r="AI129" s="304"/>
      <c r="AJ129" s="304"/>
      <c r="AK129" s="304"/>
      <c r="AL129" s="304"/>
      <c r="AM129" s="304"/>
    </row>
    <row r="131" spans="6:39" hidden="1" x14ac:dyDescent="0.25">
      <c r="G131" s="31" t="s">
        <v>31</v>
      </c>
    </row>
    <row r="132" spans="6:39" hidden="1" x14ac:dyDescent="0.25">
      <c r="G132" s="31" t="s">
        <v>386</v>
      </c>
    </row>
    <row r="133" spans="6:39" hidden="1" x14ac:dyDescent="0.25">
      <c r="G133" s="31" t="s">
        <v>218</v>
      </c>
      <c r="O133" s="31" t="s">
        <v>25</v>
      </c>
      <c r="U133" s="31" t="s">
        <v>7</v>
      </c>
      <c r="AA133" s="31" t="s">
        <v>98</v>
      </c>
      <c r="AH133" s="31" t="s">
        <v>53</v>
      </c>
      <c r="AI133" s="31" t="s">
        <v>3</v>
      </c>
      <c r="AJ133" s="31" t="s">
        <v>56</v>
      </c>
      <c r="AK133" s="31" t="s">
        <v>55</v>
      </c>
      <c r="AL133" s="31" t="s">
        <v>57</v>
      </c>
    </row>
    <row r="134" spans="6:39" hidden="1" x14ac:dyDescent="0.25">
      <c r="G134" s="31" t="s">
        <v>387</v>
      </c>
      <c r="O134" s="31" t="s">
        <v>26</v>
      </c>
      <c r="U134" s="31" t="s">
        <v>44</v>
      </c>
      <c r="AA134" s="31" t="s">
        <v>12</v>
      </c>
      <c r="AH134" s="31" t="s">
        <v>54</v>
      </c>
      <c r="AI134" s="31" t="s">
        <v>55</v>
      </c>
      <c r="AJ134" s="31" t="s">
        <v>57</v>
      </c>
      <c r="AK134" s="31" t="s">
        <v>3</v>
      </c>
      <c r="AL134" s="31" t="s">
        <v>56</v>
      </c>
    </row>
    <row r="135" spans="6:39" hidden="1" x14ac:dyDescent="0.25">
      <c r="G135" s="31" t="s">
        <v>32</v>
      </c>
      <c r="O135" s="31" t="s">
        <v>216</v>
      </c>
      <c r="U135" s="31" t="s">
        <v>43</v>
      </c>
      <c r="AA135" s="31" t="s">
        <v>96</v>
      </c>
      <c r="AH135" s="31" t="s">
        <v>54</v>
      </c>
      <c r="AI135" s="31" t="s">
        <v>55</v>
      </c>
      <c r="AJ135" s="31" t="s">
        <v>57</v>
      </c>
      <c r="AK135" s="31" t="s">
        <v>3</v>
      </c>
      <c r="AL135" s="31" t="s">
        <v>56</v>
      </c>
    </row>
    <row r="136" spans="6:39" hidden="1" x14ac:dyDescent="0.25">
      <c r="G136" s="31" t="s">
        <v>113</v>
      </c>
      <c r="O136" s="31" t="s">
        <v>27</v>
      </c>
      <c r="U136" s="31" t="s">
        <v>8</v>
      </c>
      <c r="AA136" s="31" t="s">
        <v>207</v>
      </c>
    </row>
    <row r="137" spans="6:39" hidden="1" x14ac:dyDescent="0.25">
      <c r="G137" s="31" t="s">
        <v>215</v>
      </c>
      <c r="O137" s="31" t="s">
        <v>125</v>
      </c>
      <c r="U137" s="31" t="s">
        <v>14</v>
      </c>
      <c r="AA137" s="31" t="s">
        <v>97</v>
      </c>
      <c r="AH137" s="31" t="s">
        <v>60</v>
      </c>
    </row>
    <row r="138" spans="6:39" hidden="1" x14ac:dyDescent="0.25">
      <c r="G138" s="31" t="s">
        <v>110</v>
      </c>
      <c r="O138" s="31" t="s">
        <v>28</v>
      </c>
      <c r="AA138" s="31" t="s">
        <v>45</v>
      </c>
      <c r="AH138" s="31" t="s">
        <v>59</v>
      </c>
    </row>
    <row r="139" spans="6:39" hidden="1" x14ac:dyDescent="0.25">
      <c r="G139" s="31" t="s">
        <v>109</v>
      </c>
      <c r="O139" s="31" t="s">
        <v>29</v>
      </c>
      <c r="U139" s="31" t="s">
        <v>61</v>
      </c>
    </row>
    <row r="140" spans="6:39" hidden="1" x14ac:dyDescent="0.25">
      <c r="G140" s="31" t="s">
        <v>19</v>
      </c>
      <c r="O140" s="31" t="s">
        <v>30</v>
      </c>
      <c r="U140" s="31" t="s">
        <v>17</v>
      </c>
    </row>
    <row r="141" spans="6:39" hidden="1" x14ac:dyDescent="0.25">
      <c r="G141" s="31" t="s">
        <v>111</v>
      </c>
      <c r="U141" s="31" t="s">
        <v>83</v>
      </c>
    </row>
    <row r="142" spans="6:39" hidden="1" x14ac:dyDescent="0.25">
      <c r="G142" s="31" t="s">
        <v>112</v>
      </c>
      <c r="U142" s="31" t="s">
        <v>84</v>
      </c>
    </row>
    <row r="143" spans="6:39" hidden="1" x14ac:dyDescent="0.25">
      <c r="G143" s="31" t="s">
        <v>107</v>
      </c>
      <c r="U143" s="31" t="s">
        <v>18</v>
      </c>
    </row>
    <row r="144" spans="6:39" hidden="1" x14ac:dyDescent="0.25">
      <c r="G144" s="31" t="s">
        <v>115</v>
      </c>
    </row>
    <row r="145" spans="7:33" hidden="1" x14ac:dyDescent="0.25">
      <c r="G145" s="31" t="s">
        <v>108</v>
      </c>
      <c r="V145" s="31" t="s">
        <v>169</v>
      </c>
      <c r="AD145" s="31" t="s">
        <v>158</v>
      </c>
      <c r="AE145" s="31" t="s">
        <v>105</v>
      </c>
      <c r="AF145" s="31"/>
      <c r="AG145" s="31"/>
    </row>
    <row r="146" spans="7:33" hidden="1" x14ac:dyDescent="0.25">
      <c r="V146" s="31" t="s">
        <v>168</v>
      </c>
      <c r="AD146" t="s">
        <v>178</v>
      </c>
      <c r="AE146" s="31" t="s">
        <v>33</v>
      </c>
      <c r="AF146" s="31" t="s">
        <v>202</v>
      </c>
      <c r="AG146" s="31"/>
    </row>
    <row r="147" spans="7:33" hidden="1" x14ac:dyDescent="0.25">
      <c r="G147" s="31" t="s">
        <v>154</v>
      </c>
      <c r="V147" s="31" t="s">
        <v>170</v>
      </c>
      <c r="AD147" s="31" t="s">
        <v>177</v>
      </c>
      <c r="AE147" s="31" t="s">
        <v>36</v>
      </c>
      <c r="AF147" s="31" t="s">
        <v>203</v>
      </c>
      <c r="AG147" s="31"/>
    </row>
    <row r="148" spans="7:33" hidden="1" x14ac:dyDescent="0.25">
      <c r="G148" s="31" t="s">
        <v>155</v>
      </c>
      <c r="V148" s="31" t="s">
        <v>171</v>
      </c>
      <c r="AD148" s="31" t="s">
        <v>179</v>
      </c>
      <c r="AE148" s="31" t="s">
        <v>34</v>
      </c>
      <c r="AF148" s="31" t="s">
        <v>204</v>
      </c>
      <c r="AG148" s="31"/>
    </row>
    <row r="149" spans="7:33" hidden="1" x14ac:dyDescent="0.25">
      <c r="G149" s="31" t="s">
        <v>156</v>
      </c>
      <c r="V149" s="31" t="s">
        <v>172</v>
      </c>
      <c r="AD149" s="31" t="s">
        <v>180</v>
      </c>
      <c r="AE149" s="31" t="s">
        <v>35</v>
      </c>
      <c r="AF149" s="31"/>
      <c r="AG149" s="31"/>
    </row>
    <row r="150" spans="7:33" hidden="1" x14ac:dyDescent="0.25">
      <c r="G150" s="31" t="s">
        <v>223</v>
      </c>
      <c r="V150" s="31" t="s">
        <v>173</v>
      </c>
      <c r="AD150" s="31" t="s">
        <v>181</v>
      </c>
      <c r="AE150" s="31" t="s">
        <v>37</v>
      </c>
      <c r="AF150" s="31"/>
      <c r="AG150" s="31"/>
    </row>
    <row r="151" spans="7:33" hidden="1" x14ac:dyDescent="0.25">
      <c r="G151" s="31" t="s">
        <v>152</v>
      </c>
      <c r="V151" s="31" t="s">
        <v>174</v>
      </c>
      <c r="AD151" s="31" t="s">
        <v>182</v>
      </c>
      <c r="AE151" s="31" t="s">
        <v>38</v>
      </c>
      <c r="AF151" s="31"/>
      <c r="AG151" s="31"/>
    </row>
    <row r="152" spans="7:33" hidden="1" x14ac:dyDescent="0.25">
      <c r="G152" s="31" t="s">
        <v>153</v>
      </c>
      <c r="V152" s="31" t="s">
        <v>175</v>
      </c>
      <c r="AD152" s="31" t="s">
        <v>183</v>
      </c>
      <c r="AE152" s="31" t="s">
        <v>39</v>
      </c>
      <c r="AF152" s="31"/>
      <c r="AG152" s="31"/>
    </row>
    <row r="153" spans="7:33" hidden="1" x14ac:dyDescent="0.25">
      <c r="G153" s="31" t="s">
        <v>159</v>
      </c>
      <c r="V153" s="31" t="s">
        <v>114</v>
      </c>
      <c r="AD153" s="31" t="s">
        <v>187</v>
      </c>
      <c r="AE153" s="31" t="s">
        <v>184</v>
      </c>
      <c r="AF153" s="31"/>
      <c r="AG153" s="31"/>
    </row>
    <row r="154" spans="7:33" hidden="1" x14ac:dyDescent="0.25">
      <c r="G154" s="31" t="s">
        <v>222</v>
      </c>
      <c r="V154" s="31" t="s">
        <v>176</v>
      </c>
      <c r="AD154" s="31" t="s">
        <v>190</v>
      </c>
      <c r="AE154" s="31" t="s">
        <v>104</v>
      </c>
      <c r="AF154" s="31"/>
      <c r="AG154" s="31"/>
    </row>
    <row r="155" spans="7:33" hidden="1" x14ac:dyDescent="0.25">
      <c r="G155" s="31" t="s">
        <v>225</v>
      </c>
      <c r="V155" s="31" t="s">
        <v>224</v>
      </c>
      <c r="AD155" s="31" t="s">
        <v>191</v>
      </c>
      <c r="AE155" s="31" t="s">
        <v>137</v>
      </c>
      <c r="AF155" s="31"/>
      <c r="AG155" s="31"/>
    </row>
    <row r="156" spans="7:33" hidden="1" x14ac:dyDescent="0.25">
      <c r="AD156" s="31" t="s">
        <v>192</v>
      </c>
      <c r="AE156" s="31" t="s">
        <v>185</v>
      </c>
      <c r="AF156" s="31"/>
      <c r="AG156" s="31"/>
    </row>
    <row r="157" spans="7:33" hidden="1" x14ac:dyDescent="0.25">
      <c r="AD157" s="31" t="s">
        <v>193</v>
      </c>
      <c r="AE157" s="31" t="s">
        <v>186</v>
      </c>
      <c r="AF157" s="31"/>
      <c r="AG157" s="31"/>
    </row>
    <row r="158" spans="7:33" hidden="1" x14ac:dyDescent="0.25">
      <c r="G158" s="31" t="s">
        <v>15</v>
      </c>
      <c r="N158" s="31">
        <v>1</v>
      </c>
      <c r="AD158" s="31" t="s">
        <v>194</v>
      </c>
      <c r="AE158" s="31"/>
      <c r="AF158" s="31"/>
      <c r="AG158" s="31"/>
    </row>
    <row r="159" spans="7:33" hidden="1" x14ac:dyDescent="0.25">
      <c r="G159" s="31" t="s">
        <v>16</v>
      </c>
      <c r="N159" s="31">
        <v>2</v>
      </c>
      <c r="AD159" s="31" t="s">
        <v>195</v>
      </c>
      <c r="AE159" s="31"/>
      <c r="AF159" s="31"/>
      <c r="AG159" s="31"/>
    </row>
    <row r="160" spans="7:33" hidden="1" x14ac:dyDescent="0.25">
      <c r="G160" s="31" t="s">
        <v>23</v>
      </c>
      <c r="N160" s="31">
        <v>3</v>
      </c>
      <c r="AD160" s="31" t="s">
        <v>196</v>
      </c>
      <c r="AE160" s="31"/>
      <c r="AF160" s="31"/>
      <c r="AG160" s="31"/>
    </row>
    <row r="161" spans="7:30" hidden="1" x14ac:dyDescent="0.25">
      <c r="G161" s="31" t="s">
        <v>19</v>
      </c>
      <c r="N161" s="31">
        <v>4</v>
      </c>
      <c r="AD161" s="31" t="s">
        <v>197</v>
      </c>
    </row>
    <row r="162" spans="7:30" hidden="1" x14ac:dyDescent="0.25">
      <c r="G162" s="31" t="s">
        <v>63</v>
      </c>
    </row>
    <row r="163" spans="7:30" hidden="1" x14ac:dyDescent="0.25">
      <c r="G163" s="31" t="s">
        <v>64</v>
      </c>
    </row>
    <row r="164" spans="7:30" hidden="1" x14ac:dyDescent="0.25">
      <c r="G164" s="31" t="s">
        <v>20</v>
      </c>
    </row>
    <row r="165" spans="7:30" hidden="1" x14ac:dyDescent="0.25">
      <c r="G165" s="31" t="s">
        <v>21</v>
      </c>
    </row>
    <row r="166" spans="7:30" hidden="1" x14ac:dyDescent="0.25">
      <c r="G166" s="31" t="s">
        <v>22</v>
      </c>
      <c r="N166" s="31" t="s">
        <v>106</v>
      </c>
      <c r="O166" s="31"/>
      <c r="P166" s="31" t="s">
        <v>116</v>
      </c>
      <c r="Q166" s="31"/>
      <c r="R166" s="31" t="s">
        <v>121</v>
      </c>
      <c r="S166" s="31"/>
      <c r="T166" s="31"/>
    </row>
    <row r="167" spans="7:30" hidden="1" x14ac:dyDescent="0.25">
      <c r="G167" s="31" t="s">
        <v>62</v>
      </c>
      <c r="N167" s="31" t="s">
        <v>351</v>
      </c>
      <c r="O167" s="31"/>
      <c r="P167" s="31" t="s">
        <v>117</v>
      </c>
      <c r="Q167" s="31"/>
      <c r="R167" s="31" t="s">
        <v>122</v>
      </c>
      <c r="S167" s="31"/>
      <c r="T167" s="31"/>
    </row>
    <row r="168" spans="7:30" hidden="1" x14ac:dyDescent="0.25">
      <c r="G168" s="31" t="s">
        <v>189</v>
      </c>
      <c r="N168" s="31" t="s">
        <v>352</v>
      </c>
      <c r="O168" s="31"/>
      <c r="P168" s="31" t="s">
        <v>118</v>
      </c>
      <c r="Q168" s="31"/>
      <c r="R168" s="31" t="s">
        <v>123</v>
      </c>
      <c r="S168" s="31"/>
      <c r="T168" s="31"/>
    </row>
    <row r="169" spans="7:30" hidden="1" x14ac:dyDescent="0.25">
      <c r="O169" s="31"/>
      <c r="P169" s="31" t="s">
        <v>30</v>
      </c>
      <c r="Q169" s="31"/>
      <c r="R169" s="31" t="s">
        <v>124</v>
      </c>
      <c r="S169" s="31"/>
      <c r="T169" s="31"/>
    </row>
    <row r="170" spans="7:30" hidden="1" x14ac:dyDescent="0.25"/>
    <row r="171" spans="7:30" hidden="1" x14ac:dyDescent="0.25"/>
    <row r="172" spans="7:30" hidden="1" x14ac:dyDescent="0.25"/>
    <row r="173" spans="7:30" hidden="1" x14ac:dyDescent="0.25"/>
    <row r="174" spans="7:30" hidden="1" x14ac:dyDescent="0.25"/>
    <row r="175" spans="7:30" hidden="1" x14ac:dyDescent="0.25"/>
  </sheetData>
  <sheetProtection formatCells="0" formatColumns="0" selectLockedCells="1"/>
  <mergeCells count="189">
    <mergeCell ref="F128:AM129"/>
    <mergeCell ref="F126:J126"/>
    <mergeCell ref="K126:AH126"/>
    <mergeCell ref="AI126:AJ126"/>
    <mergeCell ref="AK126:AM126"/>
    <mergeCell ref="F127:J127"/>
    <mergeCell ref="K127:AH127"/>
    <mergeCell ref="AI127:AJ127"/>
    <mergeCell ref="AK127:AM127"/>
    <mergeCell ref="F124:J124"/>
    <mergeCell ref="K124:AH124"/>
    <mergeCell ref="AI124:AJ124"/>
    <mergeCell ref="AK124:AM124"/>
    <mergeCell ref="F125:J125"/>
    <mergeCell ref="K125:AH125"/>
    <mergeCell ref="AI125:AJ125"/>
    <mergeCell ref="AK125:AM125"/>
    <mergeCell ref="F123:J123"/>
    <mergeCell ref="K123:AH123"/>
    <mergeCell ref="AI123:AJ123"/>
    <mergeCell ref="AK123:AM123"/>
    <mergeCell ref="S115:X115"/>
    <mergeCell ref="AA115:AK117"/>
    <mergeCell ref="S117:X117"/>
    <mergeCell ref="L118:AK118"/>
    <mergeCell ref="F119:AM119"/>
    <mergeCell ref="F120:J121"/>
    <mergeCell ref="K120:AH121"/>
    <mergeCell ref="AI120:AM120"/>
    <mergeCell ref="AI121:AJ121"/>
    <mergeCell ref="AK121:AM121"/>
    <mergeCell ref="G100:U100"/>
    <mergeCell ref="W100:AL100"/>
    <mergeCell ref="G101:U109"/>
    <mergeCell ref="W101:AL109"/>
    <mergeCell ref="G110:U111"/>
    <mergeCell ref="W110:AL111"/>
    <mergeCell ref="AH85:AJ85"/>
    <mergeCell ref="G88:U88"/>
    <mergeCell ref="W88:AL88"/>
    <mergeCell ref="G89:U96"/>
    <mergeCell ref="W89:AL96"/>
    <mergeCell ref="G97:U98"/>
    <mergeCell ref="W97:AL98"/>
    <mergeCell ref="AH78:AL80"/>
    <mergeCell ref="Q79:S79"/>
    <mergeCell ref="U79:W79"/>
    <mergeCell ref="AA79:AB79"/>
    <mergeCell ref="L80:AG80"/>
    <mergeCell ref="Q84:R84"/>
    <mergeCell ref="S84:U84"/>
    <mergeCell ref="AB72:AD72"/>
    <mergeCell ref="Q73:U73"/>
    <mergeCell ref="Y73:AE73"/>
    <mergeCell ref="Q75:X75"/>
    <mergeCell ref="AA75:AB75"/>
    <mergeCell ref="Q77:U77"/>
    <mergeCell ref="AA77:AB77"/>
    <mergeCell ref="AD77:AF77"/>
    <mergeCell ref="N68:P68"/>
    <mergeCell ref="R68:T68"/>
    <mergeCell ref="AD68:AF68"/>
    <mergeCell ref="N69:P69"/>
    <mergeCell ref="R69:T69"/>
    <mergeCell ref="N70:P70"/>
    <mergeCell ref="R70:T70"/>
    <mergeCell ref="N66:P66"/>
    <mergeCell ref="R66:T66"/>
    <mergeCell ref="AD66:AF66"/>
    <mergeCell ref="N67:P67"/>
    <mergeCell ref="R67:T67"/>
    <mergeCell ref="AD67:AF67"/>
    <mergeCell ref="AX63:AZ63"/>
    <mergeCell ref="BB63:BD63"/>
    <mergeCell ref="N65:P65"/>
    <mergeCell ref="R65:T65"/>
    <mergeCell ref="AD65:AF65"/>
    <mergeCell ref="AX65:AZ65"/>
    <mergeCell ref="BB65:BD65"/>
    <mergeCell ref="G59:AL59"/>
    <mergeCell ref="G60:AL61"/>
    <mergeCell ref="W63:X63"/>
    <mergeCell ref="Z63:AA63"/>
    <mergeCell ref="AC63:AD63"/>
    <mergeCell ref="AE63:AF63"/>
    <mergeCell ref="I55:O55"/>
    <mergeCell ref="P55:Z55"/>
    <mergeCell ref="AA55:AB55"/>
    <mergeCell ref="AC55:AD55"/>
    <mergeCell ref="AF55:AG55"/>
    <mergeCell ref="M57:O57"/>
    <mergeCell ref="Q57:S57"/>
    <mergeCell ref="AF53:AG53"/>
    <mergeCell ref="I54:O54"/>
    <mergeCell ref="P54:Z54"/>
    <mergeCell ref="AA54:AB54"/>
    <mergeCell ref="AC54:AD54"/>
    <mergeCell ref="AF54:AG54"/>
    <mergeCell ref="I52:O52"/>
    <mergeCell ref="P52:Z52"/>
    <mergeCell ref="AA52:AB52"/>
    <mergeCell ref="AC52:AE52"/>
    <mergeCell ref="I53:O53"/>
    <mergeCell ref="P53:Z53"/>
    <mergeCell ref="AA53:AB53"/>
    <mergeCell ref="AC53:AD53"/>
    <mergeCell ref="N49:P49"/>
    <mergeCell ref="AC49:AG49"/>
    <mergeCell ref="N50:P50"/>
    <mergeCell ref="R50:T50"/>
    <mergeCell ref="AC50:AG50"/>
    <mergeCell ref="N51:P51"/>
    <mergeCell ref="R51:T51"/>
    <mergeCell ref="N47:P47"/>
    <mergeCell ref="R47:T47"/>
    <mergeCell ref="W47:AB47"/>
    <mergeCell ref="AC47:AG47"/>
    <mergeCell ref="N48:P48"/>
    <mergeCell ref="R48:T48"/>
    <mergeCell ref="X48:AB48"/>
    <mergeCell ref="AC48:AG48"/>
    <mergeCell ref="G44:S44"/>
    <mergeCell ref="X45:AB45"/>
    <mergeCell ref="AC45:AG45"/>
    <mergeCell ref="N46:P46"/>
    <mergeCell ref="R46:T46"/>
    <mergeCell ref="W46:AB46"/>
    <mergeCell ref="AC46:AG46"/>
    <mergeCell ref="N38:P38"/>
    <mergeCell ref="W38:AB38"/>
    <mergeCell ref="AC38:AG38"/>
    <mergeCell ref="N39:S39"/>
    <mergeCell ref="U39:V39"/>
    <mergeCell ref="W39:AG39"/>
    <mergeCell ref="N36:P36"/>
    <mergeCell ref="AC36:AG36"/>
    <mergeCell ref="G37:J37"/>
    <mergeCell ref="N37:P37"/>
    <mergeCell ref="U37:V37"/>
    <mergeCell ref="AC37:AG37"/>
    <mergeCell ref="G34:K34"/>
    <mergeCell ref="N34:P34"/>
    <mergeCell ref="R34:T34"/>
    <mergeCell ref="AC34:AG34"/>
    <mergeCell ref="G35:K35"/>
    <mergeCell ref="N35:P35"/>
    <mergeCell ref="R35:T35"/>
    <mergeCell ref="AC35:AG35"/>
    <mergeCell ref="N31:Q31"/>
    <mergeCell ref="N32:P32"/>
    <mergeCell ref="R32:T32"/>
    <mergeCell ref="AC32:AG32"/>
    <mergeCell ref="G33:L33"/>
    <mergeCell ref="N33:P33"/>
    <mergeCell ref="R33:T33"/>
    <mergeCell ref="AC33:AG33"/>
    <mergeCell ref="G19:P20"/>
    <mergeCell ref="M22:U22"/>
    <mergeCell ref="AE22:AJ22"/>
    <mergeCell ref="M23:U23"/>
    <mergeCell ref="AE23:AJ23"/>
    <mergeCell ref="G29:J29"/>
    <mergeCell ref="K29:V30"/>
    <mergeCell ref="W29:AB29"/>
    <mergeCell ref="AC29:AK30"/>
    <mergeCell ref="Q4:R4"/>
    <mergeCell ref="S4:U4"/>
    <mergeCell ref="Z6:AH6"/>
    <mergeCell ref="AI6:AK6"/>
    <mergeCell ref="O7:W7"/>
    <mergeCell ref="Z7:AH7"/>
    <mergeCell ref="AI7:AK7"/>
    <mergeCell ref="F122:J122"/>
    <mergeCell ref="K122:AH122"/>
    <mergeCell ref="AI122:AJ122"/>
    <mergeCell ref="AK122:AM122"/>
    <mergeCell ref="O12:V12"/>
    <mergeCell ref="AB12:AK12"/>
    <mergeCell ref="M17:U17"/>
    <mergeCell ref="AE17:AJ17"/>
    <mergeCell ref="M18:P18"/>
    <mergeCell ref="AE18:AJ18"/>
    <mergeCell ref="O8:W8"/>
    <mergeCell ref="Z8:AH8"/>
    <mergeCell ref="AI8:AK8"/>
    <mergeCell ref="O10:V10"/>
    <mergeCell ref="AH10:AK10"/>
    <mergeCell ref="O11:V11"/>
    <mergeCell ref="AH11:AK11"/>
  </mergeCells>
  <conditionalFormatting sqref="M57:O57">
    <cfRule type="expression" dxfId="32" priority="21">
      <formula>AND($AI$8="mm/Kg",$AC$46="Handheld Carton",$M$57&gt;13.5)</formula>
    </cfRule>
    <cfRule type="expression" dxfId="31" priority="16">
      <formula>$M$57&gt;0</formula>
    </cfRule>
    <cfRule type="expression" dxfId="30" priority="22">
      <formula>AND($AI$8="in/lbs",$AC$46="Handheld Carton",$M$57&gt;30)</formula>
    </cfRule>
  </conditionalFormatting>
  <conditionalFormatting sqref="N36:P36">
    <cfRule type="cellIs" dxfId="29" priority="23" operator="equal">
      <formula>"Yes"</formula>
    </cfRule>
  </conditionalFormatting>
  <conditionalFormatting sqref="N38:P38">
    <cfRule type="cellIs" dxfId="28" priority="24" operator="equal">
      <formula>"Yes"</formula>
    </cfRule>
  </conditionalFormatting>
  <conditionalFormatting sqref="N67:P67">
    <cfRule type="expression" dxfId="27" priority="5">
      <formula>$N$65&gt;0</formula>
    </cfRule>
    <cfRule type="expression" priority="12">
      <formula>IF($AI$8="mm/Kg", "137", "4.5")</formula>
    </cfRule>
  </conditionalFormatting>
  <conditionalFormatting sqref="N69:P69">
    <cfRule type="expression" dxfId="26" priority="4">
      <formula>AND($AI$8="in/lbs",$N$69&gt;52.5)</formula>
    </cfRule>
    <cfRule type="expression" dxfId="25" priority="10">
      <formula>AND($AI$8="mm/Kg",$N$69&gt;1244)</formula>
    </cfRule>
    <cfRule type="expression" dxfId="24" priority="11">
      <formula>$N$65&gt;0</formula>
    </cfRule>
  </conditionalFormatting>
  <conditionalFormatting sqref="N70:P70">
    <cfRule type="expression" dxfId="23" priority="17">
      <formula>$N$70&gt;0</formula>
    </cfRule>
  </conditionalFormatting>
  <conditionalFormatting sqref="O8">
    <cfRule type="containsText" dxfId="22" priority="29" operator="containsText" text="Alpha/Beta Concept Approval">
      <formula>NOT(ISERROR(SEARCH("Alpha/Beta Concept Approval",O8)))</formula>
    </cfRule>
    <cfRule type="containsText" dxfId="21" priority="28" operator="containsText" text="SOP Concept Approval ">
      <formula>NOT(ISERROR(SEARCH("SOP Concept Approval ",O8)))</formula>
    </cfRule>
    <cfRule type="containsText" dxfId="20" priority="27" operator="containsText" text="RC Concept Approval">
      <formula>NOT(ISERROR(SEARCH("RC Concept Approval",O8)))</formula>
    </cfRule>
  </conditionalFormatting>
  <conditionalFormatting sqref="R67:T67">
    <cfRule type="expression" dxfId="19" priority="3">
      <formula>$N$65&gt;0</formula>
    </cfRule>
  </conditionalFormatting>
  <conditionalFormatting sqref="R67:U67 R69:U69">
    <cfRule type="expression" dxfId="18" priority="2" stopIfTrue="1">
      <formula>$N$65&gt;0</formula>
    </cfRule>
  </conditionalFormatting>
  <conditionalFormatting sqref="T57:T58">
    <cfRule type="expression" dxfId="17" priority="31">
      <formula>M57&gt;0</formula>
    </cfRule>
  </conditionalFormatting>
  <conditionalFormatting sqref="U32:U37">
    <cfRule type="expression" dxfId="16" priority="36">
      <formula>R32&gt;0</formula>
    </cfRule>
  </conditionalFormatting>
  <conditionalFormatting sqref="U39">
    <cfRule type="expression" dxfId="15" priority="37">
      <formula>R38&gt;0</formula>
    </cfRule>
  </conditionalFormatting>
  <conditionalFormatting sqref="U46:U48 U50:U51">
    <cfRule type="expression" dxfId="14" priority="35">
      <formula>N46&gt;0</formula>
    </cfRule>
  </conditionalFormatting>
  <conditionalFormatting sqref="U48">
    <cfRule type="expression" dxfId="13" priority="25">
      <formula>$R$48&gt;0</formula>
    </cfRule>
  </conditionalFormatting>
  <conditionalFormatting sqref="U57">
    <cfRule type="expression" dxfId="12" priority="26">
      <formula>$Q$57&gt;14</formula>
    </cfRule>
  </conditionalFormatting>
  <conditionalFormatting sqref="U65">
    <cfRule type="expression" dxfId="11" priority="1">
      <formula>$N$65&gt;0</formula>
    </cfRule>
  </conditionalFormatting>
  <conditionalFormatting sqref="U68">
    <cfRule type="expression" dxfId="10" priority="13">
      <formula>$R$70&gt;0</formula>
    </cfRule>
  </conditionalFormatting>
  <conditionalFormatting sqref="U70">
    <cfRule type="expression" dxfId="9" priority="34">
      <formula>$R$70&gt;0</formula>
    </cfRule>
  </conditionalFormatting>
  <conditionalFormatting sqref="V63:AD63">
    <cfRule type="expression" dxfId="8" priority="6">
      <formula>$N$65&gt;0</formula>
    </cfRule>
  </conditionalFormatting>
  <conditionalFormatting sqref="AD67">
    <cfRule type="expression" dxfId="7" priority="18">
      <formula>$AD$67&gt;0</formula>
    </cfRule>
  </conditionalFormatting>
  <conditionalFormatting sqref="AD68:AF68">
    <cfRule type="expression" dxfId="6" priority="19">
      <formula>$AD$68&gt;0</formula>
    </cfRule>
  </conditionalFormatting>
  <conditionalFormatting sqref="AD77:AF77">
    <cfRule type="expression" dxfId="5" priority="20">
      <formula>$AD$77&gt;0</formula>
    </cfRule>
  </conditionalFormatting>
  <conditionalFormatting sqref="AH53">
    <cfRule type="expression" dxfId="4" priority="33">
      <formula>$AC$53&gt;0</formula>
    </cfRule>
  </conditionalFormatting>
  <conditionalFormatting sqref="AH54">
    <cfRule type="expression" dxfId="3" priority="30">
      <formula>$AF$54&gt;0</formula>
    </cfRule>
  </conditionalFormatting>
  <conditionalFormatting sqref="AH55">
    <cfRule type="expression" dxfId="2" priority="32">
      <formula>$AF$55&gt;0</formula>
    </cfRule>
  </conditionalFormatting>
  <conditionalFormatting sqref="BE63">
    <cfRule type="expression" dxfId="1" priority="15">
      <formula>BB63&gt;0</formula>
    </cfRule>
  </conditionalFormatting>
  <conditionalFormatting sqref="BE65">
    <cfRule type="expression" dxfId="0" priority="14">
      <formula>AX65&gt;0</formula>
    </cfRule>
  </conditionalFormatting>
  <dataValidations xWindow="733" yWindow="470" count="37">
    <dataValidation type="custom" showInputMessage="1" showErrorMessage="1" errorTitle="PALLET" error="Pallet Height Cannot be 0" sqref="N67:P67" xr:uid="{005A06C4-6204-4F61-B6B4-6DB2049189B3}">
      <formula1>N67&gt;0</formula1>
    </dataValidation>
    <dataValidation type="custom" operator="greaterThan" allowBlank="1" errorTitle="ERROR: Unit load =Primary Height" error="The &quot;Load Height&quot; must include your pallet height and cannot match your primary height." prompt="Load height includes pallet height_x000a_(Primary height + Pallet Height= Load Height)_x000a_Max load height: 52.5&quot; / 1333mm" sqref="N69:P69" xr:uid="{1BA1F678-CCC2-47A3-B4F5-72A729D20D8E}">
      <formula1>"J67=J48"</formula1>
    </dataValidation>
    <dataValidation type="list" allowBlank="1" sqref="AC47:AG47" xr:uid="{87AC9781-77B9-4507-9C6C-C77DAEC6BCD6}">
      <formula1>$G$131:$G$145</formula1>
    </dataValidation>
    <dataValidation type="list" allowBlank="1" sqref="AC46:AG46" xr:uid="{3F05B87F-8FBA-4C14-AB82-6090911D7984}">
      <formula1>"Handheld Carton, Bulk Packaging"</formula1>
    </dataValidation>
    <dataValidation type="list" allowBlank="1" showInputMessage="1" showErrorMessage="1" sqref="AC37:AG37" xr:uid="{B6A0AD27-CF5D-4627-869D-9854B85DEBC0}">
      <formula1>"None, E-Coat, A-Coat, Oil Coat, Passivation, Other"</formula1>
    </dataValidation>
    <dataValidation type="list" allowBlank="1" sqref="N38:P38 N36:P36" xr:uid="{B839F61D-7915-48E7-8CA4-5EEC2A1913F5}">
      <formula1>$AH$137:$AH$138</formula1>
    </dataValidation>
    <dataValidation type="list" allowBlank="1" showInputMessage="1" showErrorMessage="1" sqref="AC35:AG36 AC38:AG38" xr:uid="{5F28B262-A4E3-41FF-8DB1-294F5BE7E021}">
      <formula1>$AH$137:$AH$138</formula1>
    </dataValidation>
    <dataValidation type="list" allowBlank="1" sqref="N31:Q31" xr:uid="{467C1072-EA2F-4D9C-8B42-25F101FF2A56}">
      <formula1>$BE$30:$BE$32</formula1>
    </dataValidation>
    <dataValidation type="list" allowBlank="1" showInputMessage="1" prompt="Total # of loads high the product can be safely be stacked for transit from the supplier to Lucid.  This should consider transit methods and environmental factors. (Ex. Double stack=2,  Triple stack=3)" sqref="T79" xr:uid="{3760B49A-D8F9-4F51-8072-52892F48064E}">
      <formula1>$N$158:$N$161</formula1>
    </dataValidation>
    <dataValidation type="list" allowBlank="1" showInputMessage="1" prompt="Total # of unit loads high the product can be safely be stacked for storage after arriving at Lucid (Ex. Double stack=2,  Triple stack=3)" sqref="X79" xr:uid="{EB15E978-2331-4495-B2C0-BFE5B7AE1DE4}">
      <formula1>$N$158:$N$161</formula1>
    </dataValidation>
    <dataValidation type="list" allowBlank="1" showInputMessage="1" showErrorMessage="1" sqref="AI8" xr:uid="{B0812AE8-59A7-4462-ADF9-3B6CDB743B87}">
      <formula1>$AH$133:$AH$134</formula1>
    </dataValidation>
    <dataValidation type="list" allowBlank="1" showInputMessage="1" showErrorMessage="1" sqref="AJ9" xr:uid="{7CF29AD4-8F89-4705-A2A1-C64E7AB5A640}">
      <formula1>$AH$133:$AH$135</formula1>
    </dataValidation>
    <dataValidation type="list" allowBlank="1" prompt="Click Arrow" sqref="Q75:X75" xr:uid="{2197AC27-67FA-4905-ABC3-8EE4F7734545}">
      <formula1>$U$140:$U$143</formula1>
    </dataValidation>
    <dataValidation type="list" allowBlank="1" showInputMessage="1" sqref="O12:V12" xr:uid="{F80B98F2-0028-43EF-906E-DECF88B9211B}">
      <formula1>$P$166:$P$169</formula1>
    </dataValidation>
    <dataValidation type="list" allowBlank="1" sqref="O11:V11" xr:uid="{48CE8AD0-9FA7-4D88-8CD4-1A851B3C38CE}">
      <formula1>$R$166:$R$169</formula1>
    </dataValidation>
    <dataValidation type="list" allowBlank="1" sqref="O7:W7" xr:uid="{4A589F3A-CE24-4CF0-A89A-71FEF2609F67}">
      <formula1>$N$166:$N$169</formula1>
    </dataValidation>
    <dataValidation type="list" allowBlank="1" sqref="O8:W8" xr:uid="{A8F58F0B-6BCC-4F73-8FA4-8DA9F36CB67A}">
      <formula1>$G$147:$G$155</formula1>
    </dataValidation>
    <dataValidation type="list" allowBlank="1" showInputMessage="1" sqref="AC49" xr:uid="{45907A47-469B-437D-B617-FC4A2A06F017}">
      <formula1>$AD$145:$AD$161</formula1>
    </dataValidation>
    <dataValidation type="list" allowBlank="1" showInputMessage="1" prompt="At this time Lucid only requires pacakging approval from Tier 1 suppliers." sqref="M18:P18" xr:uid="{B5DF3C0F-ED10-4DC5-A00E-41645E356982}">
      <formula1>$AF$146:$AF$148</formula1>
    </dataValidation>
    <dataValidation type="list" allowBlank="1" showInputMessage="1" sqref="AC48" xr:uid="{9393F247-4CFC-4CDF-A7E2-7D8B61CF0625}">
      <formula1>$AE$145:$AE$157</formula1>
    </dataValidation>
    <dataValidation type="list" allowBlank="1" sqref="O10:V10" xr:uid="{FBDE3E3B-E91A-46C6-BF61-645BE786BF21}">
      <formula1>$V$145:$V$155</formula1>
    </dataValidation>
    <dataValidation type="list" allowBlank="1" prompt="Click Arrow" sqref="Q77:U77" xr:uid="{30F640AF-9401-4064-B8A9-1BC9EAFB2C44}">
      <formula1>$AA$133:$AA$138</formula1>
    </dataValidation>
    <dataValidation type="list" allowBlank="1" showInputMessage="1" sqref="AC32:AG32" xr:uid="{3D282D9D-32F6-4ED6-B34B-56623E88DDB2}">
      <formula1>$U$133:$U$137</formula1>
    </dataValidation>
    <dataValidation type="list" allowBlank="1" showInputMessage="1" sqref="I53:O55" xr:uid="{4B4CFEF2-3756-4894-96E7-8412C9F2CC9A}">
      <formula1>$G$158:$G$168</formula1>
    </dataValidation>
    <dataValidation type="list" allowBlank="1" showInputMessage="1" showErrorMessage="1" prompt="Click Arrow" sqref="Q73:U73" xr:uid="{63ED08FD-8E5A-4AD4-B52C-CD71DE6315E8}">
      <formula1>$O$133:$O$140</formula1>
    </dataValidation>
    <dataValidation allowBlank="1" prompt="Weight of Empty Box " sqref="N50:P50" xr:uid="{40B43C21-9B38-4358-A489-CD28E4DECE2F}"/>
    <dataValidation type="custom" operator="greaterThan" allowBlank="1" showInputMessage="1" showErrorMessage="1" errorTitle="ERROR: Unit load =Primary Height" error="The &quot;Load Height&quot; must include your pallet height and cannot match your primary height." prompt="Load height includes pallet height_x000a_(Primary height + Pallet Height= Load Height)_x000a_Max load height: 52.5&quot; / 1333mm" sqref="AX65:AZ65" xr:uid="{57953861-1FC3-42B7-9C9F-7558A1055EC4}">
      <formula1>"J67=J48"</formula1>
    </dataValidation>
    <dataValidation allowBlank="1" showInputMessage="1" showErrorMessage="1" prompt="Max # of unit loads that can fit in your expected transit mode" sqref="AA77:AB77" xr:uid="{35D275BE-DC35-4534-B808-03F276C630E1}"/>
    <dataValidation allowBlank="1" showInputMessage="1" sqref="O79" xr:uid="{BE2E30A4-3156-48DA-91E4-F7BFA7E95FCB}"/>
    <dataValidation operator="greaterThan" allowBlank="1" showInputMessage="1" showErrorMessage="1" sqref="G34:K34" xr:uid="{FC352C89-6293-4C64-86C5-8F0E43B8513E}"/>
    <dataValidation type="decimal" operator="greaterThan" allowBlank="1" showInputMessage="1" sqref="G35 K35:K39 H35:J36 J38:J39" xr:uid="{6B6E2183-2021-43F7-8404-BDE766D3CB48}">
      <formula1>0</formula1>
    </dataValidation>
    <dataValidation type="whole" operator="greaterThan" allowBlank="1" showInputMessage="1" showErrorMessage="1" sqref="N49:P49" xr:uid="{2405AB3D-669E-4305-A88F-138A8490D993}">
      <formula1>0</formula1>
    </dataValidation>
    <dataValidation errorStyle="warning" allowBlank="1" showInputMessage="1" showErrorMessage="1" error="Dimensions must be (Inches)" sqref="N47:P48" xr:uid="{3A951D77-75D9-4921-9FA7-51C83D90E30B}"/>
    <dataValidation type="decimal" errorStyle="warning" operator="greaterThan" allowBlank="1" showInputMessage="1" showErrorMessage="1" error="Dimensions must be (Inches)" sqref="N46:P46 N65:P66" xr:uid="{978535BD-66D9-4C0B-AF2A-E2A10C2B9BB8}">
      <formula1>0</formula1>
    </dataValidation>
    <dataValidation type="whole" allowBlank="1" showInputMessage="1" showErrorMessage="1" sqref="AD65:AF65" xr:uid="{FC282CED-0C39-4B17-AE79-A3CDA4F97B19}">
      <formula1>1</formula1>
      <formula2>1000</formula2>
    </dataValidation>
    <dataValidation type="decimal" operator="greaterThan" allowBlank="1" showInputMessage="1" showErrorMessage="1" sqref="L35:M39 V39 V35:V37" xr:uid="{B4D12193-4292-4114-BC11-EECEEE34D2E3}">
      <formula1>0</formula1>
    </dataValidation>
    <dataValidation allowBlank="1" showInputMessage="1" prompt="Fill in if using one of our standard  LMD/LMI series cartons" sqref="AC50:AG50" xr:uid="{5585B55D-D67E-46DC-96E3-1E62CF8253E7}"/>
  </dataValidations>
  <hyperlinks>
    <hyperlink ref="M26" r:id="rId1" display="Johndoe@supplierABS.com" xr:uid="{5F71F2C1-0D99-4134-80B9-5600209E631E}"/>
    <hyperlink ref="M23" r:id="rId2" xr:uid="{ADE2688F-7857-4C4C-9F38-B26BB3732F71}"/>
  </hyperlinks>
  <printOptions horizontalCentered="1" verticalCentered="1"/>
  <pageMargins left="0.25" right="0.25" top="0.5" bottom="0.5" header="0.3" footer="0.3"/>
  <pageSetup scale="90" orientation="portrait" r:id="rId3"/>
  <rowBreaks count="1" manualBreakCount="1">
    <brk id="82" max="16383" man="1"/>
  </rowBreaks>
  <ignoredErrors>
    <ignoredError sqref="U68:U69" formula="1"/>
  </ignoredErrors>
  <drawing r:id="rId4"/>
  <legacyDrawing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09331-D58E-426B-9C00-B8236DD0D760}">
  <sheetPr>
    <tabColor theme="4" tint="-0.499984740745262"/>
    <pageSetUpPr fitToPage="1"/>
  </sheetPr>
  <dimension ref="A1:K36"/>
  <sheetViews>
    <sheetView showGridLines="0" zoomScale="115" zoomScaleNormal="115" workbookViewId="0">
      <selection activeCell="S17" sqref="S17"/>
    </sheetView>
  </sheetViews>
  <sheetFormatPr defaultRowHeight="15" x14ac:dyDescent="0.25"/>
  <cols>
    <col min="11" max="11" width="3.28515625" customWidth="1"/>
  </cols>
  <sheetData>
    <row r="1" spans="1:11" x14ac:dyDescent="0.25">
      <c r="A1" s="22"/>
      <c r="B1" s="6"/>
      <c r="C1" s="6"/>
      <c r="D1" s="6"/>
      <c r="E1" s="6"/>
      <c r="F1" s="6"/>
      <c r="G1" s="6"/>
      <c r="H1" s="6"/>
      <c r="I1" s="6"/>
      <c r="J1" s="6"/>
      <c r="K1" s="7"/>
    </row>
    <row r="2" spans="1:11" ht="26.25" x14ac:dyDescent="0.25">
      <c r="A2" s="431" t="s">
        <v>139</v>
      </c>
      <c r="B2" s="432"/>
      <c r="C2" s="432"/>
      <c r="D2" s="432"/>
      <c r="E2" s="432"/>
      <c r="F2" s="432"/>
      <c r="G2" s="432"/>
      <c r="H2" s="432"/>
      <c r="I2" s="432"/>
      <c r="J2" s="432"/>
      <c r="K2" s="433"/>
    </row>
    <row r="3" spans="1:11" x14ac:dyDescent="0.25">
      <c r="A3" s="105"/>
      <c r="K3" s="9"/>
    </row>
    <row r="4" spans="1:11" ht="15.75" x14ac:dyDescent="0.25">
      <c r="A4" s="106"/>
      <c r="K4" s="9"/>
    </row>
    <row r="5" spans="1:11" ht="15.75" x14ac:dyDescent="0.25">
      <c r="A5" s="106" t="s">
        <v>140</v>
      </c>
      <c r="K5" s="9"/>
    </row>
    <row r="6" spans="1:11" x14ac:dyDescent="0.25">
      <c r="A6" s="107" t="s">
        <v>141</v>
      </c>
      <c r="K6" s="9"/>
    </row>
    <row r="7" spans="1:11" x14ac:dyDescent="0.25">
      <c r="A7" s="107" t="s">
        <v>142</v>
      </c>
      <c r="K7" s="9"/>
    </row>
    <row r="8" spans="1:11" x14ac:dyDescent="0.25">
      <c r="A8" s="434" t="s">
        <v>208</v>
      </c>
      <c r="B8" s="435"/>
      <c r="C8" s="435"/>
      <c r="D8" s="435"/>
      <c r="E8" s="435"/>
      <c r="F8" s="435"/>
      <c r="G8" s="435"/>
      <c r="H8" s="435"/>
      <c r="I8" s="435"/>
      <c r="J8" s="435"/>
      <c r="K8" s="436"/>
    </row>
    <row r="9" spans="1:11" x14ac:dyDescent="0.25">
      <c r="A9" s="105"/>
      <c r="K9" s="9"/>
    </row>
    <row r="10" spans="1:11" x14ac:dyDescent="0.25">
      <c r="A10" s="105"/>
      <c r="K10" s="9"/>
    </row>
    <row r="11" spans="1:11" x14ac:dyDescent="0.25">
      <c r="A11" s="105"/>
      <c r="K11" s="9"/>
    </row>
    <row r="12" spans="1:11" x14ac:dyDescent="0.25">
      <c r="A12" s="105"/>
      <c r="K12" s="9"/>
    </row>
    <row r="13" spans="1:11" x14ac:dyDescent="0.25">
      <c r="A13" s="105"/>
      <c r="K13" s="9"/>
    </row>
    <row r="14" spans="1:11" x14ac:dyDescent="0.25">
      <c r="A14" s="105"/>
      <c r="K14" s="9"/>
    </row>
    <row r="15" spans="1:11" x14ac:dyDescent="0.25">
      <c r="A15" s="105"/>
      <c r="K15" s="9"/>
    </row>
    <row r="16" spans="1:11" x14ac:dyDescent="0.25">
      <c r="A16" s="105"/>
      <c r="K16" s="9"/>
    </row>
    <row r="17" spans="1:11" x14ac:dyDescent="0.25">
      <c r="A17" s="105"/>
      <c r="K17" s="9"/>
    </row>
    <row r="18" spans="1:11" x14ac:dyDescent="0.25">
      <c r="A18" s="105"/>
      <c r="K18" s="9"/>
    </row>
    <row r="19" spans="1:11" x14ac:dyDescent="0.25">
      <c r="A19" s="105"/>
      <c r="K19" s="9"/>
    </row>
    <row r="20" spans="1:11" x14ac:dyDescent="0.25">
      <c r="A20" s="105"/>
      <c r="K20" s="9"/>
    </row>
    <row r="21" spans="1:11" x14ac:dyDescent="0.25">
      <c r="A21" s="105"/>
      <c r="K21" s="9"/>
    </row>
    <row r="22" spans="1:11" x14ac:dyDescent="0.25">
      <c r="A22" s="105"/>
      <c r="K22" s="9"/>
    </row>
    <row r="23" spans="1:11" x14ac:dyDescent="0.25">
      <c r="A23" s="105"/>
      <c r="K23" s="9"/>
    </row>
    <row r="24" spans="1:11" ht="15.75" x14ac:dyDescent="0.25">
      <c r="A24" s="106"/>
      <c r="K24" s="9"/>
    </row>
    <row r="25" spans="1:11" x14ac:dyDescent="0.25">
      <c r="A25" s="2"/>
      <c r="K25" s="9"/>
    </row>
    <row r="26" spans="1:11" ht="15.75" x14ac:dyDescent="0.25">
      <c r="A26" s="106" t="s">
        <v>140</v>
      </c>
      <c r="K26" s="9"/>
    </row>
    <row r="27" spans="1:11" x14ac:dyDescent="0.25">
      <c r="A27" s="107" t="s">
        <v>143</v>
      </c>
      <c r="B27" s="20"/>
      <c r="C27" s="20"/>
      <c r="D27" s="20"/>
      <c r="E27" s="20"/>
      <c r="F27" s="20"/>
      <c r="G27" s="20"/>
      <c r="H27" s="20"/>
      <c r="I27" s="20"/>
      <c r="J27" s="20"/>
      <c r="K27" s="9"/>
    </row>
    <row r="28" spans="1:11" x14ac:dyDescent="0.25">
      <c r="A28" s="434" t="s">
        <v>144</v>
      </c>
      <c r="B28" s="435"/>
      <c r="C28" s="435"/>
      <c r="D28" s="435"/>
      <c r="E28" s="435"/>
      <c r="F28" s="435"/>
      <c r="G28" s="435"/>
      <c r="H28" s="435"/>
      <c r="I28" s="435"/>
      <c r="J28" s="435"/>
      <c r="K28" s="9"/>
    </row>
    <row r="29" spans="1:11" x14ac:dyDescent="0.25">
      <c r="A29" s="105"/>
      <c r="K29" s="9"/>
    </row>
    <row r="30" spans="1:11" x14ac:dyDescent="0.25">
      <c r="A30" s="108"/>
      <c r="B30" s="4"/>
      <c r="C30" s="4"/>
      <c r="D30" s="4"/>
      <c r="E30" s="4"/>
      <c r="F30" s="4"/>
      <c r="G30" s="4"/>
      <c r="H30" s="4"/>
      <c r="I30" s="4"/>
      <c r="J30" s="4"/>
      <c r="K30" s="5"/>
    </row>
    <row r="31" spans="1:11" x14ac:dyDescent="0.25">
      <c r="A31" s="53"/>
    </row>
    <row r="32" spans="1:11" x14ac:dyDescent="0.25">
      <c r="A32" s="53"/>
    </row>
    <row r="33" spans="1:1" x14ac:dyDescent="0.25">
      <c r="A33" s="53"/>
    </row>
    <row r="34" spans="1:1" x14ac:dyDescent="0.25">
      <c r="A34" s="53"/>
    </row>
    <row r="35" spans="1:1" x14ac:dyDescent="0.25">
      <c r="A35" s="53"/>
    </row>
    <row r="36" spans="1:1" x14ac:dyDescent="0.25">
      <c r="A36" s="53"/>
    </row>
  </sheetData>
  <mergeCells count="3">
    <mergeCell ref="A2:K2"/>
    <mergeCell ref="A28:J28"/>
    <mergeCell ref="A8:K8"/>
  </mergeCells>
  <hyperlinks>
    <hyperlink ref="A8" r:id="rId1" xr:uid="{1D53E41A-3C2F-4CF6-9893-C799DCAA0184}"/>
    <hyperlink ref="A28" r:id="rId2" xr:uid="{2323406E-9574-4E60-95EC-F1995FC93796}"/>
  </hyperlinks>
  <pageMargins left="0.7" right="0.7" top="0.75" bottom="0.75" header="0.3" footer="0.3"/>
  <pageSetup scale="89" orientation="portrait" verticalDpi="0"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C1563-109A-4A7A-A4B3-787EA95F30AC}">
  <dimension ref="B2:AG23"/>
  <sheetViews>
    <sheetView showGridLines="0" zoomScale="85" zoomScaleNormal="85" zoomScaleSheetLayoutView="115" workbookViewId="0">
      <selection activeCell="AA11" sqref="AA11"/>
    </sheetView>
  </sheetViews>
  <sheetFormatPr defaultRowHeight="15" x14ac:dyDescent="0.25"/>
  <cols>
    <col min="1" max="1" width="4.140625" customWidth="1"/>
    <col min="2" max="2" width="8.5703125" style="137" bestFit="1" customWidth="1"/>
    <col min="3" max="3" width="9.85546875" style="81" bestFit="1" customWidth="1"/>
    <col min="4" max="6" width="4.7109375" customWidth="1"/>
    <col min="7" max="9" width="5.85546875" hidden="1" customWidth="1"/>
    <col min="10" max="10" width="11" bestFit="1" customWidth="1"/>
    <col min="11" max="11" width="12" bestFit="1" customWidth="1"/>
    <col min="12" max="12" width="5.7109375" style="138" customWidth="1"/>
    <col min="13" max="13" width="10.140625" customWidth="1"/>
    <col min="14" max="16" width="5" style="81" customWidth="1"/>
    <col min="17" max="17" width="7.85546875" customWidth="1"/>
    <col min="18" max="18" width="7.42578125" customWidth="1"/>
    <col min="19" max="19" width="8.42578125" customWidth="1"/>
    <col min="20" max="20" width="16.85546875" style="81" customWidth="1"/>
    <col min="23" max="23" width="16.5703125" customWidth="1"/>
    <col min="24" max="26" width="8.140625" customWidth="1"/>
    <col min="33" max="33" width="14" customWidth="1"/>
  </cols>
  <sheetData>
    <row r="2" spans="2:33" ht="18.75" x14ac:dyDescent="0.3">
      <c r="B2" s="449" t="s">
        <v>388</v>
      </c>
      <c r="C2" s="450"/>
      <c r="D2" s="450"/>
      <c r="E2" s="450"/>
      <c r="F2" s="450"/>
      <c r="G2" s="450"/>
      <c r="H2" s="450"/>
      <c r="I2" s="450"/>
      <c r="J2" s="450"/>
      <c r="K2" s="450"/>
      <c r="L2" s="450"/>
      <c r="M2" s="450"/>
      <c r="N2" s="450"/>
      <c r="O2" s="450"/>
      <c r="P2" s="450"/>
      <c r="Q2" s="450"/>
      <c r="R2" s="450"/>
      <c r="S2" s="450"/>
      <c r="T2" s="451"/>
      <c r="V2" s="442" t="s">
        <v>330</v>
      </c>
      <c r="W2" s="443"/>
      <c r="X2" s="443"/>
      <c r="Y2" s="443"/>
      <c r="Z2" s="443"/>
      <c r="AA2" s="443"/>
      <c r="AB2" s="443"/>
      <c r="AC2" s="443"/>
      <c r="AD2" s="443"/>
      <c r="AE2" s="443"/>
      <c r="AF2" s="443"/>
      <c r="AG2" s="444"/>
    </row>
    <row r="3" spans="2:33" ht="41.45" customHeight="1" x14ac:dyDescent="0.25">
      <c r="B3" s="446" t="s">
        <v>328</v>
      </c>
      <c r="C3" s="446" t="s">
        <v>329</v>
      </c>
      <c r="D3" s="446" t="s">
        <v>256</v>
      </c>
      <c r="E3" s="446"/>
      <c r="F3" s="446"/>
      <c r="G3" s="446" t="s">
        <v>257</v>
      </c>
      <c r="H3" s="446"/>
      <c r="I3" s="446"/>
      <c r="J3" s="446" t="s">
        <v>258</v>
      </c>
      <c r="K3" s="446" t="s">
        <v>259</v>
      </c>
      <c r="L3" s="446" t="s">
        <v>260</v>
      </c>
      <c r="M3" s="446" t="s">
        <v>391</v>
      </c>
      <c r="N3" s="437" t="s">
        <v>261</v>
      </c>
      <c r="O3" s="438"/>
      <c r="P3" s="439"/>
      <c r="Q3" s="446" t="s">
        <v>234</v>
      </c>
      <c r="R3" s="447" t="s">
        <v>235</v>
      </c>
      <c r="S3" s="160" t="s">
        <v>262</v>
      </c>
      <c r="T3" s="447" t="s">
        <v>237</v>
      </c>
      <c r="V3" s="440" t="s">
        <v>149</v>
      </c>
      <c r="W3" s="440" t="s">
        <v>284</v>
      </c>
      <c r="X3" s="445" t="s">
        <v>256</v>
      </c>
      <c r="Y3" s="445"/>
      <c r="Z3" s="445"/>
      <c r="AA3" s="440" t="s">
        <v>331</v>
      </c>
      <c r="AB3" s="440" t="s">
        <v>332</v>
      </c>
      <c r="AC3" s="440" t="s">
        <v>333</v>
      </c>
      <c r="AD3" s="440" t="s">
        <v>334</v>
      </c>
      <c r="AE3" s="440" t="s">
        <v>335</v>
      </c>
      <c r="AF3" s="440" t="s">
        <v>232</v>
      </c>
      <c r="AG3" s="440" t="s">
        <v>336</v>
      </c>
    </row>
    <row r="4" spans="2:33" x14ac:dyDescent="0.25">
      <c r="B4" s="452"/>
      <c r="C4" s="446"/>
      <c r="D4" s="162" t="s">
        <v>263</v>
      </c>
      <c r="E4" s="162" t="s">
        <v>264</v>
      </c>
      <c r="F4" s="162" t="s">
        <v>265</v>
      </c>
      <c r="G4" s="161" t="s">
        <v>263</v>
      </c>
      <c r="H4" s="161" t="s">
        <v>264</v>
      </c>
      <c r="I4" s="161" t="s">
        <v>265</v>
      </c>
      <c r="J4" s="446"/>
      <c r="K4" s="446"/>
      <c r="L4" s="446"/>
      <c r="M4" s="446"/>
      <c r="N4" s="162" t="s">
        <v>263</v>
      </c>
      <c r="O4" s="162" t="s">
        <v>264</v>
      </c>
      <c r="P4" s="162" t="s">
        <v>265</v>
      </c>
      <c r="Q4" s="446"/>
      <c r="R4" s="448"/>
      <c r="S4" s="140"/>
      <c r="T4" s="448"/>
      <c r="V4" s="441"/>
      <c r="W4" s="441"/>
      <c r="X4" s="164" t="s">
        <v>210</v>
      </c>
      <c r="Y4" s="164" t="s">
        <v>238</v>
      </c>
      <c r="Z4" s="164" t="s">
        <v>211</v>
      </c>
      <c r="AA4" s="441"/>
      <c r="AB4" s="441"/>
      <c r="AC4" s="441"/>
      <c r="AD4" s="441"/>
      <c r="AE4" s="441"/>
      <c r="AF4" s="441"/>
      <c r="AG4" s="441"/>
    </row>
    <row r="5" spans="2:33" ht="71.25" customHeight="1" x14ac:dyDescent="0.25">
      <c r="B5" s="132" t="s">
        <v>266</v>
      </c>
      <c r="C5" s="133" t="s">
        <v>289</v>
      </c>
      <c r="D5" s="133">
        <v>15</v>
      </c>
      <c r="E5" s="133">
        <v>12</v>
      </c>
      <c r="F5" s="133">
        <v>7</v>
      </c>
      <c r="G5" s="134">
        <f>D5-0.3125</f>
        <v>14.6875</v>
      </c>
      <c r="H5" s="134">
        <f>E5-0.3125</f>
        <v>11.6875</v>
      </c>
      <c r="I5" s="134">
        <f>F5-0.625</f>
        <v>6.375</v>
      </c>
      <c r="J5" s="133">
        <v>275</v>
      </c>
      <c r="K5" s="133">
        <v>44</v>
      </c>
      <c r="L5" s="133" t="s">
        <v>34</v>
      </c>
      <c r="M5" s="133">
        <v>30</v>
      </c>
      <c r="N5" s="133">
        <v>48</v>
      </c>
      <c r="O5" s="133">
        <v>45</v>
      </c>
      <c r="P5" s="133">
        <v>46</v>
      </c>
      <c r="Q5" s="133">
        <v>12</v>
      </c>
      <c r="R5" s="133">
        <v>6</v>
      </c>
      <c r="S5" s="133">
        <f>Q5*R5</f>
        <v>72</v>
      </c>
      <c r="T5" s="135"/>
      <c r="V5" s="165" t="s">
        <v>337</v>
      </c>
      <c r="W5" s="166" t="s">
        <v>309</v>
      </c>
      <c r="X5" s="167">
        <v>47.25</v>
      </c>
      <c r="Y5" s="167">
        <v>32</v>
      </c>
      <c r="Z5" s="167">
        <v>15.25</v>
      </c>
      <c r="AA5" s="167">
        <v>350</v>
      </c>
      <c r="AB5" s="167">
        <v>51</v>
      </c>
      <c r="AC5" s="167" t="s">
        <v>244</v>
      </c>
      <c r="AD5" s="167">
        <v>900</v>
      </c>
      <c r="AE5" s="167">
        <v>80</v>
      </c>
      <c r="AF5" s="167" t="s">
        <v>338</v>
      </c>
      <c r="AG5" s="167" t="s">
        <v>339</v>
      </c>
    </row>
    <row r="6" spans="2:33" ht="71.25" customHeight="1" x14ac:dyDescent="0.25">
      <c r="B6" s="136" t="s">
        <v>267</v>
      </c>
      <c r="C6" s="135" t="s">
        <v>289</v>
      </c>
      <c r="D6" s="135">
        <v>15</v>
      </c>
      <c r="E6" s="135">
        <v>12</v>
      </c>
      <c r="F6" s="135">
        <v>9</v>
      </c>
      <c r="G6" s="134">
        <f t="shared" ref="G6:H18" si="0">D6-0.3125</f>
        <v>14.6875</v>
      </c>
      <c r="H6" s="134">
        <f t="shared" si="0"/>
        <v>11.6875</v>
      </c>
      <c r="I6" s="134">
        <f t="shared" ref="I6:I14" si="1">F6-0.625</f>
        <v>8.375</v>
      </c>
      <c r="J6" s="135">
        <v>275</v>
      </c>
      <c r="K6" s="135">
        <v>44</v>
      </c>
      <c r="L6" s="135" t="s">
        <v>34</v>
      </c>
      <c r="M6" s="135">
        <v>30</v>
      </c>
      <c r="N6" s="135">
        <v>48</v>
      </c>
      <c r="O6" s="135">
        <v>45</v>
      </c>
      <c r="P6" s="135">
        <v>49</v>
      </c>
      <c r="Q6" s="135">
        <v>12</v>
      </c>
      <c r="R6" s="135">
        <v>5</v>
      </c>
      <c r="S6" s="135">
        <f>Q6*R6</f>
        <v>60</v>
      </c>
      <c r="T6" s="135"/>
      <c r="V6" s="168" t="s">
        <v>340</v>
      </c>
      <c r="W6" s="169" t="s">
        <v>309</v>
      </c>
      <c r="X6" s="170">
        <v>47.25</v>
      </c>
      <c r="Y6" s="170">
        <v>32</v>
      </c>
      <c r="Z6" s="170">
        <v>21.25</v>
      </c>
      <c r="AA6" s="170">
        <v>350</v>
      </c>
      <c r="AB6" s="170">
        <v>51</v>
      </c>
      <c r="AC6" s="170" t="s">
        <v>244</v>
      </c>
      <c r="AD6" s="170">
        <v>900</v>
      </c>
      <c r="AE6" s="170">
        <v>80</v>
      </c>
      <c r="AF6" s="170" t="s">
        <v>338</v>
      </c>
      <c r="AG6" s="170" t="s">
        <v>339</v>
      </c>
    </row>
    <row r="7" spans="2:33" ht="71.25" customHeight="1" x14ac:dyDescent="0.25">
      <c r="B7" s="132" t="s">
        <v>268</v>
      </c>
      <c r="C7" s="133" t="s">
        <v>289</v>
      </c>
      <c r="D7" s="133">
        <v>24</v>
      </c>
      <c r="E7" s="133">
        <v>15</v>
      </c>
      <c r="F7" s="133">
        <v>7</v>
      </c>
      <c r="G7" s="134">
        <f t="shared" si="0"/>
        <v>23.6875</v>
      </c>
      <c r="H7" s="134">
        <f t="shared" si="0"/>
        <v>14.6875</v>
      </c>
      <c r="I7" s="134">
        <f t="shared" si="1"/>
        <v>6.375</v>
      </c>
      <c r="J7" s="133">
        <v>275</v>
      </c>
      <c r="K7" s="133">
        <v>44</v>
      </c>
      <c r="L7" s="133" t="s">
        <v>34</v>
      </c>
      <c r="M7" s="133">
        <v>30</v>
      </c>
      <c r="N7" s="133">
        <v>48</v>
      </c>
      <c r="O7" s="133">
        <v>45</v>
      </c>
      <c r="P7" s="133">
        <v>46</v>
      </c>
      <c r="Q7" s="133">
        <v>6</v>
      </c>
      <c r="R7" s="133">
        <v>6</v>
      </c>
      <c r="S7" s="133">
        <f t="shared" ref="S7:S22" si="2">Q7*R7</f>
        <v>36</v>
      </c>
      <c r="T7" s="42"/>
      <c r="V7" s="165" t="s">
        <v>341</v>
      </c>
      <c r="W7" s="166" t="s">
        <v>311</v>
      </c>
      <c r="X7" s="167">
        <v>47.25</v>
      </c>
      <c r="Y7" s="167">
        <v>32</v>
      </c>
      <c r="Z7" s="167">
        <v>29.25</v>
      </c>
      <c r="AA7" s="167">
        <v>350</v>
      </c>
      <c r="AB7" s="167">
        <v>51</v>
      </c>
      <c r="AC7" s="167" t="s">
        <v>244</v>
      </c>
      <c r="AD7" s="167">
        <v>900</v>
      </c>
      <c r="AE7" s="167">
        <v>80</v>
      </c>
      <c r="AF7" s="167" t="s">
        <v>338</v>
      </c>
      <c r="AG7" s="167" t="s">
        <v>339</v>
      </c>
    </row>
    <row r="8" spans="2:33" ht="71.25" customHeight="1" x14ac:dyDescent="0.25">
      <c r="B8" s="136" t="s">
        <v>269</v>
      </c>
      <c r="C8" s="135" t="s">
        <v>289</v>
      </c>
      <c r="D8" s="135">
        <v>24</v>
      </c>
      <c r="E8" s="135">
        <v>15</v>
      </c>
      <c r="F8" s="135">
        <v>9</v>
      </c>
      <c r="G8" s="134">
        <f t="shared" si="0"/>
        <v>23.6875</v>
      </c>
      <c r="H8" s="134">
        <f t="shared" si="0"/>
        <v>14.6875</v>
      </c>
      <c r="I8" s="134">
        <f t="shared" si="1"/>
        <v>8.375</v>
      </c>
      <c r="J8" s="135">
        <v>275</v>
      </c>
      <c r="K8" s="135">
        <v>44</v>
      </c>
      <c r="L8" s="135" t="s">
        <v>34</v>
      </c>
      <c r="M8" s="135">
        <v>30</v>
      </c>
      <c r="N8" s="135">
        <v>48</v>
      </c>
      <c r="O8" s="135">
        <v>45</v>
      </c>
      <c r="P8" s="135">
        <v>49</v>
      </c>
      <c r="Q8" s="135">
        <v>6</v>
      </c>
      <c r="R8" s="135">
        <v>5</v>
      </c>
      <c r="S8" s="135">
        <f t="shared" si="2"/>
        <v>30</v>
      </c>
      <c r="T8" s="135"/>
      <c r="V8" s="168" t="s">
        <v>342</v>
      </c>
      <c r="W8" s="169" t="s">
        <v>309</v>
      </c>
      <c r="X8" s="170">
        <v>47.25</v>
      </c>
      <c r="Y8" s="170">
        <v>44.25</v>
      </c>
      <c r="Z8" s="170">
        <v>15.25</v>
      </c>
      <c r="AA8" s="170">
        <v>350</v>
      </c>
      <c r="AB8" s="170">
        <v>51</v>
      </c>
      <c r="AC8" s="170" t="s">
        <v>244</v>
      </c>
      <c r="AD8" s="170">
        <v>900</v>
      </c>
      <c r="AE8" s="170">
        <v>80</v>
      </c>
      <c r="AF8" s="170" t="s">
        <v>338</v>
      </c>
      <c r="AG8" s="170" t="s">
        <v>339</v>
      </c>
    </row>
    <row r="9" spans="2:33" ht="71.25" customHeight="1" x14ac:dyDescent="0.25">
      <c r="B9" s="132" t="s">
        <v>270</v>
      </c>
      <c r="C9" s="133" t="s">
        <v>289</v>
      </c>
      <c r="D9" s="133">
        <v>24</v>
      </c>
      <c r="E9" s="133">
        <v>15</v>
      </c>
      <c r="F9" s="133">
        <v>11</v>
      </c>
      <c r="G9" s="134">
        <f t="shared" si="0"/>
        <v>23.6875</v>
      </c>
      <c r="H9" s="134">
        <f t="shared" si="0"/>
        <v>14.6875</v>
      </c>
      <c r="I9" s="134">
        <f t="shared" si="1"/>
        <v>10.375</v>
      </c>
      <c r="J9" s="133">
        <v>275</v>
      </c>
      <c r="K9" s="133">
        <v>44</v>
      </c>
      <c r="L9" s="133" t="s">
        <v>34</v>
      </c>
      <c r="M9" s="133">
        <v>30</v>
      </c>
      <c r="N9" s="133">
        <v>48</v>
      </c>
      <c r="O9" s="133">
        <v>45</v>
      </c>
      <c r="P9" s="133">
        <v>48</v>
      </c>
      <c r="Q9" s="133">
        <v>6</v>
      </c>
      <c r="R9" s="133">
        <v>4</v>
      </c>
      <c r="S9" s="133">
        <f t="shared" si="2"/>
        <v>24</v>
      </c>
      <c r="T9" s="135"/>
      <c r="V9" s="165" t="s">
        <v>343</v>
      </c>
      <c r="W9" s="166" t="s">
        <v>309</v>
      </c>
      <c r="X9" s="167">
        <v>47.25</v>
      </c>
      <c r="Y9" s="167">
        <v>44.25</v>
      </c>
      <c r="Z9" s="167">
        <v>21.25</v>
      </c>
      <c r="AA9" s="167">
        <v>350</v>
      </c>
      <c r="AB9" s="167">
        <v>51</v>
      </c>
      <c r="AC9" s="167" t="s">
        <v>244</v>
      </c>
      <c r="AD9" s="167">
        <v>900</v>
      </c>
      <c r="AE9" s="167">
        <v>80</v>
      </c>
      <c r="AF9" s="167" t="s">
        <v>338</v>
      </c>
      <c r="AG9" s="167" t="s">
        <v>339</v>
      </c>
    </row>
    <row r="10" spans="2:33" ht="71.25" customHeight="1" x14ac:dyDescent="0.25">
      <c r="B10" s="136" t="s">
        <v>271</v>
      </c>
      <c r="C10" s="135" t="s">
        <v>289</v>
      </c>
      <c r="D10" s="135">
        <v>24</v>
      </c>
      <c r="E10" s="135">
        <v>15</v>
      </c>
      <c r="F10" s="135">
        <v>14</v>
      </c>
      <c r="G10" s="134">
        <f t="shared" si="0"/>
        <v>23.6875</v>
      </c>
      <c r="H10" s="134">
        <f t="shared" si="0"/>
        <v>14.6875</v>
      </c>
      <c r="I10" s="134">
        <f t="shared" si="1"/>
        <v>13.375</v>
      </c>
      <c r="J10" s="135">
        <v>275</v>
      </c>
      <c r="K10" s="135">
        <v>44</v>
      </c>
      <c r="L10" s="135" t="s">
        <v>34</v>
      </c>
      <c r="M10" s="135">
        <v>30</v>
      </c>
      <c r="N10" s="135">
        <v>48</v>
      </c>
      <c r="O10" s="135">
        <v>45</v>
      </c>
      <c r="P10" s="135">
        <v>46</v>
      </c>
      <c r="Q10" s="135">
        <v>6</v>
      </c>
      <c r="R10" s="135">
        <v>3</v>
      </c>
      <c r="S10" s="135">
        <f t="shared" si="2"/>
        <v>18</v>
      </c>
      <c r="T10" s="135"/>
      <c r="V10" s="168" t="s">
        <v>344</v>
      </c>
      <c r="W10" s="169" t="s">
        <v>311</v>
      </c>
      <c r="X10" s="170">
        <v>47.25</v>
      </c>
      <c r="Y10" s="170">
        <v>44.25</v>
      </c>
      <c r="Z10" s="170">
        <v>29.25</v>
      </c>
      <c r="AA10" s="170">
        <v>350</v>
      </c>
      <c r="AB10" s="170">
        <v>51</v>
      </c>
      <c r="AC10" s="170" t="s">
        <v>244</v>
      </c>
      <c r="AD10" s="170">
        <v>900</v>
      </c>
      <c r="AE10" s="170">
        <v>80</v>
      </c>
      <c r="AF10" s="170" t="s">
        <v>338</v>
      </c>
      <c r="AG10" s="170" t="s">
        <v>339</v>
      </c>
    </row>
    <row r="11" spans="2:33" ht="71.25" customHeight="1" x14ac:dyDescent="0.25">
      <c r="B11" s="132" t="s">
        <v>272</v>
      </c>
      <c r="C11" s="133" t="s">
        <v>289</v>
      </c>
      <c r="D11" s="133">
        <v>24</v>
      </c>
      <c r="E11" s="133">
        <v>22</v>
      </c>
      <c r="F11" s="133">
        <v>7</v>
      </c>
      <c r="G11" s="134">
        <f t="shared" si="0"/>
        <v>23.6875</v>
      </c>
      <c r="H11" s="134">
        <f t="shared" si="0"/>
        <v>21.6875</v>
      </c>
      <c r="I11" s="134">
        <f t="shared" si="1"/>
        <v>6.375</v>
      </c>
      <c r="J11" s="133">
        <v>275</v>
      </c>
      <c r="K11" s="133">
        <v>44</v>
      </c>
      <c r="L11" s="133" t="s">
        <v>34</v>
      </c>
      <c r="M11" s="133">
        <v>30</v>
      </c>
      <c r="N11" s="133">
        <v>48</v>
      </c>
      <c r="O11" s="133">
        <v>45</v>
      </c>
      <c r="P11" s="133">
        <v>46</v>
      </c>
      <c r="Q11" s="133">
        <v>4</v>
      </c>
      <c r="R11" s="133">
        <v>6</v>
      </c>
      <c r="S11" s="133">
        <f t="shared" si="2"/>
        <v>24</v>
      </c>
      <c r="T11" s="135"/>
      <c r="V11" s="165" t="s">
        <v>345</v>
      </c>
      <c r="W11" s="166" t="s">
        <v>309</v>
      </c>
      <c r="X11" s="167">
        <v>51.25</v>
      </c>
      <c r="Y11" s="167">
        <v>47.25</v>
      </c>
      <c r="Z11" s="167">
        <v>15.25</v>
      </c>
      <c r="AA11" s="167">
        <v>350</v>
      </c>
      <c r="AB11" s="167">
        <v>51</v>
      </c>
      <c r="AC11" s="167" t="s">
        <v>244</v>
      </c>
      <c r="AD11" s="167">
        <v>900</v>
      </c>
      <c r="AE11" s="167">
        <v>80</v>
      </c>
      <c r="AF11" s="167" t="s">
        <v>338</v>
      </c>
      <c r="AG11" s="167" t="s">
        <v>339</v>
      </c>
    </row>
    <row r="12" spans="2:33" ht="71.25" customHeight="1" x14ac:dyDescent="0.25">
      <c r="B12" s="136" t="s">
        <v>198</v>
      </c>
      <c r="C12" s="135" t="s">
        <v>289</v>
      </c>
      <c r="D12" s="135">
        <v>24</v>
      </c>
      <c r="E12" s="135">
        <v>22</v>
      </c>
      <c r="F12" s="135">
        <v>9</v>
      </c>
      <c r="G12" s="134">
        <f t="shared" si="0"/>
        <v>23.6875</v>
      </c>
      <c r="H12" s="134">
        <f t="shared" si="0"/>
        <v>21.6875</v>
      </c>
      <c r="I12" s="134">
        <f t="shared" si="1"/>
        <v>8.375</v>
      </c>
      <c r="J12" s="135">
        <v>275</v>
      </c>
      <c r="K12" s="135">
        <v>44</v>
      </c>
      <c r="L12" s="135" t="s">
        <v>34</v>
      </c>
      <c r="M12" s="135">
        <v>30</v>
      </c>
      <c r="N12" s="135">
        <v>48</v>
      </c>
      <c r="O12" s="135">
        <v>45</v>
      </c>
      <c r="P12" s="135">
        <v>49</v>
      </c>
      <c r="Q12" s="135">
        <v>4</v>
      </c>
      <c r="R12" s="135">
        <v>5</v>
      </c>
      <c r="S12" s="135">
        <f t="shared" si="2"/>
        <v>20</v>
      </c>
      <c r="T12" s="135"/>
      <c r="V12" s="168" t="s">
        <v>346</v>
      </c>
      <c r="W12" s="169" t="s">
        <v>309</v>
      </c>
      <c r="X12" s="170">
        <v>51.25</v>
      </c>
      <c r="Y12" s="170">
        <v>47.25</v>
      </c>
      <c r="Z12" s="170">
        <v>21.25</v>
      </c>
      <c r="AA12" s="170">
        <v>350</v>
      </c>
      <c r="AB12" s="170">
        <v>51</v>
      </c>
      <c r="AC12" s="170" t="s">
        <v>244</v>
      </c>
      <c r="AD12" s="170">
        <v>900</v>
      </c>
      <c r="AE12" s="170">
        <v>80</v>
      </c>
      <c r="AF12" s="170" t="s">
        <v>338</v>
      </c>
      <c r="AG12" s="170" t="s">
        <v>339</v>
      </c>
    </row>
    <row r="13" spans="2:33" ht="71.25" customHeight="1" x14ac:dyDescent="0.25">
      <c r="B13" s="132" t="s">
        <v>273</v>
      </c>
      <c r="C13" s="133" t="s">
        <v>289</v>
      </c>
      <c r="D13" s="133">
        <v>24</v>
      </c>
      <c r="E13" s="133">
        <v>22</v>
      </c>
      <c r="F13" s="133">
        <v>11</v>
      </c>
      <c r="G13" s="134">
        <f t="shared" si="0"/>
        <v>23.6875</v>
      </c>
      <c r="H13" s="134">
        <f t="shared" si="0"/>
        <v>21.6875</v>
      </c>
      <c r="I13" s="134">
        <f t="shared" si="1"/>
        <v>10.375</v>
      </c>
      <c r="J13" s="133">
        <v>275</v>
      </c>
      <c r="K13" s="133">
        <v>44</v>
      </c>
      <c r="L13" s="133" t="s">
        <v>34</v>
      </c>
      <c r="M13" s="133">
        <v>30</v>
      </c>
      <c r="N13" s="133">
        <v>48</v>
      </c>
      <c r="O13" s="133">
        <v>45</v>
      </c>
      <c r="P13" s="133">
        <v>48</v>
      </c>
      <c r="Q13" s="133">
        <v>4</v>
      </c>
      <c r="R13" s="133">
        <v>4</v>
      </c>
      <c r="S13" s="133">
        <f t="shared" si="2"/>
        <v>16</v>
      </c>
      <c r="T13" s="135"/>
      <c r="V13" s="171" t="s">
        <v>347</v>
      </c>
      <c r="W13" s="172" t="s">
        <v>311</v>
      </c>
      <c r="X13" s="173">
        <v>51.25</v>
      </c>
      <c r="Y13" s="173">
        <v>47.25</v>
      </c>
      <c r="Z13" s="173">
        <v>29.25</v>
      </c>
      <c r="AA13" s="167">
        <v>350</v>
      </c>
      <c r="AB13" s="167">
        <v>51</v>
      </c>
      <c r="AC13" s="167" t="s">
        <v>244</v>
      </c>
      <c r="AD13" s="167">
        <v>900</v>
      </c>
      <c r="AE13" s="167">
        <v>80</v>
      </c>
      <c r="AF13" s="167" t="s">
        <v>338</v>
      </c>
      <c r="AG13" s="167" t="s">
        <v>339</v>
      </c>
    </row>
    <row r="14" spans="2:33" ht="71.25" customHeight="1" x14ac:dyDescent="0.25">
      <c r="B14" s="136" t="s">
        <v>274</v>
      </c>
      <c r="C14" s="135" t="s">
        <v>289</v>
      </c>
      <c r="D14" s="135">
        <v>24</v>
      </c>
      <c r="E14" s="135">
        <v>22</v>
      </c>
      <c r="F14" s="135">
        <v>14</v>
      </c>
      <c r="G14" s="134">
        <f t="shared" si="0"/>
        <v>23.6875</v>
      </c>
      <c r="H14" s="134">
        <f t="shared" si="0"/>
        <v>21.6875</v>
      </c>
      <c r="I14" s="134">
        <f t="shared" si="1"/>
        <v>13.375</v>
      </c>
      <c r="J14" s="135">
        <v>275</v>
      </c>
      <c r="K14" s="135">
        <v>44</v>
      </c>
      <c r="L14" s="135" t="s">
        <v>34</v>
      </c>
      <c r="M14" s="135">
        <v>30</v>
      </c>
      <c r="N14" s="135">
        <v>48</v>
      </c>
      <c r="O14" s="135">
        <v>45</v>
      </c>
      <c r="P14" s="135">
        <v>46</v>
      </c>
      <c r="Q14" s="135">
        <v>4</v>
      </c>
      <c r="R14" s="135">
        <v>3</v>
      </c>
      <c r="S14" s="135">
        <f t="shared" si="2"/>
        <v>12</v>
      </c>
      <c r="T14" s="135"/>
      <c r="V14" s="168" t="s">
        <v>348</v>
      </c>
      <c r="W14" s="169" t="s">
        <v>309</v>
      </c>
      <c r="X14" s="170">
        <v>62.25</v>
      </c>
      <c r="Y14" s="170">
        <v>47.25</v>
      </c>
      <c r="Z14" s="170">
        <v>15.25</v>
      </c>
      <c r="AA14" s="170">
        <v>350</v>
      </c>
      <c r="AB14" s="170">
        <v>51</v>
      </c>
      <c r="AC14" s="170" t="s">
        <v>244</v>
      </c>
      <c r="AD14" s="170">
        <v>900</v>
      </c>
      <c r="AE14" s="170">
        <v>80</v>
      </c>
      <c r="AF14" s="170" t="s">
        <v>338</v>
      </c>
      <c r="AG14" s="170" t="s">
        <v>339</v>
      </c>
    </row>
    <row r="15" spans="2:33" ht="71.25" customHeight="1" x14ac:dyDescent="0.25">
      <c r="B15" s="132" t="s">
        <v>275</v>
      </c>
      <c r="C15" s="133" t="s">
        <v>289</v>
      </c>
      <c r="D15" s="133">
        <v>48</v>
      </c>
      <c r="E15" s="133">
        <v>15</v>
      </c>
      <c r="F15" s="133">
        <v>7</v>
      </c>
      <c r="G15" s="134">
        <v>47.375</v>
      </c>
      <c r="H15" s="134">
        <v>14.38</v>
      </c>
      <c r="I15" s="134">
        <v>6.06</v>
      </c>
      <c r="J15" s="133">
        <v>350</v>
      </c>
      <c r="K15" s="133">
        <v>51</v>
      </c>
      <c r="L15" s="133" t="s">
        <v>244</v>
      </c>
      <c r="M15" s="133" t="s">
        <v>389</v>
      </c>
      <c r="N15" s="133">
        <v>48</v>
      </c>
      <c r="O15" s="133">
        <v>45</v>
      </c>
      <c r="P15" s="133">
        <v>46</v>
      </c>
      <c r="Q15" s="133">
        <v>3</v>
      </c>
      <c r="R15" s="133">
        <v>6</v>
      </c>
      <c r="S15" s="133">
        <f t="shared" si="2"/>
        <v>18</v>
      </c>
      <c r="T15" s="135"/>
      <c r="V15" s="171" t="s">
        <v>349</v>
      </c>
      <c r="W15" s="172" t="s">
        <v>309</v>
      </c>
      <c r="X15" s="173">
        <v>62.25</v>
      </c>
      <c r="Y15" s="173">
        <v>47.25</v>
      </c>
      <c r="Z15" s="173">
        <v>21.25</v>
      </c>
      <c r="AA15" s="167">
        <v>350</v>
      </c>
      <c r="AB15" s="167">
        <v>51</v>
      </c>
      <c r="AC15" s="167" t="s">
        <v>244</v>
      </c>
      <c r="AD15" s="167">
        <v>900</v>
      </c>
      <c r="AE15" s="167">
        <v>80</v>
      </c>
      <c r="AF15" s="167" t="s">
        <v>338</v>
      </c>
      <c r="AG15" s="167" t="s">
        <v>339</v>
      </c>
    </row>
    <row r="16" spans="2:33" ht="71.25" customHeight="1" x14ac:dyDescent="0.25">
      <c r="B16" s="136" t="s">
        <v>276</v>
      </c>
      <c r="C16" s="135" t="s">
        <v>289</v>
      </c>
      <c r="D16" s="135">
        <v>48</v>
      </c>
      <c r="E16" s="135">
        <v>15</v>
      </c>
      <c r="F16" s="135">
        <v>9</v>
      </c>
      <c r="G16" s="134">
        <f t="shared" si="0"/>
        <v>47.6875</v>
      </c>
      <c r="H16" s="134">
        <v>14.38</v>
      </c>
      <c r="I16" s="134">
        <v>8.06</v>
      </c>
      <c r="J16" s="135">
        <v>350</v>
      </c>
      <c r="K16" s="135">
        <v>51</v>
      </c>
      <c r="L16" s="135" t="s">
        <v>244</v>
      </c>
      <c r="M16" s="135" t="s">
        <v>389</v>
      </c>
      <c r="N16" s="135">
        <v>48</v>
      </c>
      <c r="O16" s="135">
        <v>45</v>
      </c>
      <c r="P16" s="135">
        <v>49</v>
      </c>
      <c r="Q16" s="135">
        <v>3</v>
      </c>
      <c r="R16" s="135">
        <v>5</v>
      </c>
      <c r="S16" s="135">
        <f t="shared" si="2"/>
        <v>15</v>
      </c>
      <c r="T16" s="135"/>
      <c r="V16" s="168" t="s">
        <v>350</v>
      </c>
      <c r="W16" s="169" t="s">
        <v>311</v>
      </c>
      <c r="X16" s="170">
        <v>62.25</v>
      </c>
      <c r="Y16" s="170">
        <v>47.25</v>
      </c>
      <c r="Z16" s="170">
        <v>29.25</v>
      </c>
      <c r="AA16" s="170">
        <v>350</v>
      </c>
      <c r="AB16" s="170">
        <v>51</v>
      </c>
      <c r="AC16" s="170" t="s">
        <v>244</v>
      </c>
      <c r="AD16" s="170">
        <v>900</v>
      </c>
      <c r="AE16" s="170">
        <v>80</v>
      </c>
      <c r="AF16" s="170" t="s">
        <v>338</v>
      </c>
      <c r="AG16" s="170" t="s">
        <v>339</v>
      </c>
    </row>
    <row r="17" spans="2:20" ht="71.25" customHeight="1" x14ac:dyDescent="0.25">
      <c r="B17" s="132" t="s">
        <v>277</v>
      </c>
      <c r="C17" s="133" t="s">
        <v>289</v>
      </c>
      <c r="D17" s="133">
        <v>48</v>
      </c>
      <c r="E17" s="133">
        <v>15</v>
      </c>
      <c r="F17" s="133">
        <v>11</v>
      </c>
      <c r="G17" s="134">
        <f t="shared" si="0"/>
        <v>47.6875</v>
      </c>
      <c r="H17" s="134">
        <v>14.38</v>
      </c>
      <c r="I17" s="134">
        <v>10.06</v>
      </c>
      <c r="J17" s="133">
        <v>350</v>
      </c>
      <c r="K17" s="133">
        <v>51</v>
      </c>
      <c r="L17" s="133" t="s">
        <v>244</v>
      </c>
      <c r="M17" s="133" t="s">
        <v>389</v>
      </c>
      <c r="N17" s="133">
        <v>48</v>
      </c>
      <c r="O17" s="133">
        <v>45</v>
      </c>
      <c r="P17" s="133">
        <v>48</v>
      </c>
      <c r="Q17" s="133">
        <v>3</v>
      </c>
      <c r="R17" s="133">
        <v>4</v>
      </c>
      <c r="S17" s="133">
        <f t="shared" si="2"/>
        <v>12</v>
      </c>
      <c r="T17" s="135"/>
    </row>
    <row r="18" spans="2:20" ht="71.25" customHeight="1" x14ac:dyDescent="0.25">
      <c r="B18" s="136" t="s">
        <v>278</v>
      </c>
      <c r="C18" s="135" t="s">
        <v>289</v>
      </c>
      <c r="D18" s="135">
        <v>48</v>
      </c>
      <c r="E18" s="135">
        <v>15</v>
      </c>
      <c r="F18" s="135">
        <v>14</v>
      </c>
      <c r="G18" s="134">
        <f t="shared" si="0"/>
        <v>47.6875</v>
      </c>
      <c r="H18" s="134">
        <v>14.38</v>
      </c>
      <c r="I18" s="134">
        <v>13.06</v>
      </c>
      <c r="J18" s="135">
        <v>350</v>
      </c>
      <c r="K18" s="135">
        <v>51</v>
      </c>
      <c r="L18" s="135" t="s">
        <v>244</v>
      </c>
      <c r="M18" s="135" t="s">
        <v>389</v>
      </c>
      <c r="N18" s="135">
        <v>48</v>
      </c>
      <c r="O18" s="135">
        <v>45</v>
      </c>
      <c r="P18" s="135">
        <v>46</v>
      </c>
      <c r="Q18" s="135">
        <v>3</v>
      </c>
      <c r="R18" s="135">
        <v>3</v>
      </c>
      <c r="S18" s="135">
        <f t="shared" si="2"/>
        <v>9</v>
      </c>
      <c r="T18" s="135"/>
    </row>
    <row r="19" spans="2:20" ht="71.25" customHeight="1" x14ac:dyDescent="0.25">
      <c r="B19" s="181" t="s">
        <v>279</v>
      </c>
      <c r="C19" s="182" t="s">
        <v>289</v>
      </c>
      <c r="D19" s="182">
        <v>48</v>
      </c>
      <c r="E19" s="163">
        <v>22</v>
      </c>
      <c r="F19" s="182">
        <v>7</v>
      </c>
      <c r="G19" s="183">
        <v>47.375</v>
      </c>
      <c r="H19" s="183">
        <v>23.375</v>
      </c>
      <c r="I19" s="183">
        <v>6.06</v>
      </c>
      <c r="J19" s="182">
        <v>350</v>
      </c>
      <c r="K19" s="182">
        <v>51</v>
      </c>
      <c r="L19" s="182" t="s">
        <v>244</v>
      </c>
      <c r="M19" s="182" t="s">
        <v>389</v>
      </c>
      <c r="N19" s="182">
        <v>48</v>
      </c>
      <c r="O19" s="182">
        <v>45</v>
      </c>
      <c r="P19" s="182">
        <v>46</v>
      </c>
      <c r="Q19" s="182">
        <v>2</v>
      </c>
      <c r="R19" s="182">
        <v>6</v>
      </c>
      <c r="S19" s="182">
        <f t="shared" si="2"/>
        <v>12</v>
      </c>
      <c r="T19" s="135"/>
    </row>
    <row r="20" spans="2:20" ht="71.25" customHeight="1" x14ac:dyDescent="0.25">
      <c r="B20" s="136" t="s">
        <v>280</v>
      </c>
      <c r="C20" s="135" t="s">
        <v>289</v>
      </c>
      <c r="D20" s="135">
        <v>48</v>
      </c>
      <c r="E20" s="178">
        <v>22</v>
      </c>
      <c r="F20" s="135">
        <v>9</v>
      </c>
      <c r="G20" s="179">
        <v>47.375</v>
      </c>
      <c r="H20" s="179">
        <v>23.375</v>
      </c>
      <c r="I20" s="180">
        <v>8.06</v>
      </c>
      <c r="J20" s="135">
        <v>350</v>
      </c>
      <c r="K20" s="135">
        <v>51</v>
      </c>
      <c r="L20" s="135" t="s">
        <v>244</v>
      </c>
      <c r="M20" s="135" t="s">
        <v>389</v>
      </c>
      <c r="N20" s="135">
        <v>48</v>
      </c>
      <c r="O20" s="135">
        <v>45</v>
      </c>
      <c r="P20" s="135">
        <v>49</v>
      </c>
      <c r="Q20" s="135">
        <v>2</v>
      </c>
      <c r="R20" s="135">
        <v>5</v>
      </c>
      <c r="S20" s="135">
        <f t="shared" si="2"/>
        <v>10</v>
      </c>
      <c r="T20" s="135"/>
    </row>
    <row r="21" spans="2:20" ht="71.25" customHeight="1" x14ac:dyDescent="0.25">
      <c r="B21" s="181" t="s">
        <v>281</v>
      </c>
      <c r="C21" s="182" t="s">
        <v>289</v>
      </c>
      <c r="D21" s="182">
        <v>48</v>
      </c>
      <c r="E21" s="163">
        <v>22</v>
      </c>
      <c r="F21" s="182">
        <v>11</v>
      </c>
      <c r="G21" s="183">
        <v>47.375</v>
      </c>
      <c r="H21" s="183">
        <v>23.375</v>
      </c>
      <c r="I21" s="184">
        <v>10.06</v>
      </c>
      <c r="J21" s="182">
        <v>350</v>
      </c>
      <c r="K21" s="182">
        <v>51</v>
      </c>
      <c r="L21" s="182" t="s">
        <v>244</v>
      </c>
      <c r="M21" s="182" t="s">
        <v>389</v>
      </c>
      <c r="N21" s="182">
        <v>48</v>
      </c>
      <c r="O21" s="182">
        <v>45</v>
      </c>
      <c r="P21" s="182">
        <v>48</v>
      </c>
      <c r="Q21" s="182">
        <v>2</v>
      </c>
      <c r="R21" s="182">
        <v>4</v>
      </c>
      <c r="S21" s="182">
        <f t="shared" si="2"/>
        <v>8</v>
      </c>
      <c r="T21" s="135"/>
    </row>
    <row r="22" spans="2:20" ht="71.25" customHeight="1" x14ac:dyDescent="0.25">
      <c r="B22" s="136" t="s">
        <v>282</v>
      </c>
      <c r="C22" s="135" t="s">
        <v>289</v>
      </c>
      <c r="D22" s="135">
        <v>48</v>
      </c>
      <c r="E22" s="178">
        <v>22</v>
      </c>
      <c r="F22" s="135">
        <v>14</v>
      </c>
      <c r="G22" s="179">
        <v>47.375</v>
      </c>
      <c r="H22" s="179">
        <v>23.375</v>
      </c>
      <c r="I22" s="180">
        <v>13.06</v>
      </c>
      <c r="J22" s="135">
        <v>350</v>
      </c>
      <c r="K22" s="135">
        <v>51</v>
      </c>
      <c r="L22" s="135" t="s">
        <v>244</v>
      </c>
      <c r="M22" s="135" t="s">
        <v>389</v>
      </c>
      <c r="N22" s="135">
        <v>48</v>
      </c>
      <c r="O22" s="135">
        <v>45</v>
      </c>
      <c r="P22" s="135">
        <v>46</v>
      </c>
      <c r="Q22" s="135">
        <v>2</v>
      </c>
      <c r="R22" s="135">
        <v>3</v>
      </c>
      <c r="S22" s="135">
        <f t="shared" si="2"/>
        <v>6</v>
      </c>
      <c r="T22" s="135"/>
    </row>
    <row r="23" spans="2:20" x14ac:dyDescent="0.25">
      <c r="B23" s="137" t="s">
        <v>390</v>
      </c>
    </row>
  </sheetData>
  <mergeCells count="24">
    <mergeCell ref="V2:AG2"/>
    <mergeCell ref="V3:V4"/>
    <mergeCell ref="W3:W4"/>
    <mergeCell ref="X3:Z3"/>
    <mergeCell ref="Q3:Q4"/>
    <mergeCell ref="R3:R4"/>
    <mergeCell ref="T3:T4"/>
    <mergeCell ref="B2:T2"/>
    <mergeCell ref="B3:B4"/>
    <mergeCell ref="C3:C4"/>
    <mergeCell ref="D3:F3"/>
    <mergeCell ref="G3:I3"/>
    <mergeCell ref="J3:J4"/>
    <mergeCell ref="K3:K4"/>
    <mergeCell ref="L3:L4"/>
    <mergeCell ref="M3:M4"/>
    <mergeCell ref="N3:P3"/>
    <mergeCell ref="AG3:AG4"/>
    <mergeCell ref="AA3:AA4"/>
    <mergeCell ref="AB3:AB4"/>
    <mergeCell ref="AC3:AC4"/>
    <mergeCell ref="AD3:AD4"/>
    <mergeCell ref="AE3:AE4"/>
    <mergeCell ref="AF3:AF4"/>
  </mergeCells>
  <phoneticPr fontId="12" type="noConversion"/>
  <pageMargins left="0.7" right="0.7" top="0.75" bottom="0.75" header="0.3" footer="0.3"/>
  <pageSetup scale="77"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FA550-B1B4-4F72-8408-BCDEAC29052F}">
  <dimension ref="B2:AM18"/>
  <sheetViews>
    <sheetView showGridLines="0" topLeftCell="B1" zoomScale="85" zoomScaleNormal="85" workbookViewId="0">
      <selection activeCell="B2" sqref="B2:V2"/>
    </sheetView>
  </sheetViews>
  <sheetFormatPr defaultRowHeight="15" x14ac:dyDescent="0.25"/>
  <cols>
    <col min="1" max="1" width="4.140625" customWidth="1"/>
    <col min="2" max="2" width="8.42578125" customWidth="1"/>
    <col min="3" max="3" width="10" style="194" customWidth="1"/>
    <col min="4" max="4" width="5.7109375" customWidth="1"/>
    <col min="5" max="5" width="5.5703125" bestFit="1" customWidth="1"/>
    <col min="6" max="6" width="5" customWidth="1"/>
    <col min="7" max="7" width="5.5703125" bestFit="1" customWidth="1"/>
    <col min="8" max="8" width="5.7109375" customWidth="1"/>
    <col min="9" max="9" width="4.7109375" bestFit="1" customWidth="1"/>
    <col min="10" max="10" width="6.5703125" bestFit="1" customWidth="1"/>
    <col min="11" max="11" width="6.85546875" style="81" bestFit="1" customWidth="1"/>
    <col min="12" max="12" width="6.28515625" customWidth="1"/>
    <col min="13" max="14" width="6.85546875" customWidth="1"/>
    <col min="15" max="15" width="5.5703125" customWidth="1"/>
    <col min="16" max="16" width="7.140625" bestFit="1" customWidth="1"/>
    <col min="17" max="17" width="7.42578125" customWidth="1"/>
    <col min="19" max="19" width="7.5703125" customWidth="1"/>
    <col min="20" max="20" width="13.28515625" customWidth="1"/>
    <col min="21" max="21" width="13.140625" customWidth="1"/>
    <col min="22" max="22" width="13.85546875" customWidth="1"/>
    <col min="25" max="25" width="11.28515625" customWidth="1"/>
    <col min="26" max="31" width="7.140625" customWidth="1"/>
    <col min="38" max="38" width="12.28515625" customWidth="1"/>
  </cols>
  <sheetData>
    <row r="2" spans="2:39" ht="21" x14ac:dyDescent="0.35">
      <c r="B2" s="465" t="s">
        <v>394</v>
      </c>
      <c r="C2" s="466"/>
      <c r="D2" s="466"/>
      <c r="E2" s="466"/>
      <c r="F2" s="466"/>
      <c r="G2" s="466"/>
      <c r="H2" s="466"/>
      <c r="I2" s="466"/>
      <c r="J2" s="466"/>
      <c r="K2" s="466"/>
      <c r="L2" s="466"/>
      <c r="M2" s="466"/>
      <c r="N2" s="466"/>
      <c r="O2" s="466"/>
      <c r="P2" s="466"/>
      <c r="Q2" s="466"/>
      <c r="R2" s="466"/>
      <c r="S2" s="466"/>
      <c r="T2" s="466"/>
      <c r="U2" s="466"/>
      <c r="V2" s="467"/>
      <c r="X2" s="442" t="s">
        <v>302</v>
      </c>
      <c r="Y2" s="443"/>
      <c r="Z2" s="443"/>
      <c r="AA2" s="443"/>
      <c r="AB2" s="443"/>
      <c r="AC2" s="443"/>
      <c r="AD2" s="443"/>
      <c r="AE2" s="443"/>
      <c r="AF2" s="443"/>
      <c r="AG2" s="443"/>
      <c r="AH2" s="443"/>
      <c r="AI2" s="443"/>
      <c r="AJ2" s="443"/>
      <c r="AK2" s="443"/>
      <c r="AL2" s="443"/>
      <c r="AM2" s="444"/>
    </row>
    <row r="3" spans="2:39" ht="41.45" customHeight="1" x14ac:dyDescent="0.25">
      <c r="B3" s="468" t="s">
        <v>149</v>
      </c>
      <c r="C3" s="469" t="s">
        <v>284</v>
      </c>
      <c r="D3" s="471" t="s">
        <v>285</v>
      </c>
      <c r="E3" s="472"/>
      <c r="F3" s="472"/>
      <c r="G3" s="472"/>
      <c r="H3" s="472"/>
      <c r="I3" s="473"/>
      <c r="J3" s="469" t="s">
        <v>226</v>
      </c>
      <c r="K3" s="469" t="s">
        <v>227</v>
      </c>
      <c r="L3" s="469" t="s">
        <v>228</v>
      </c>
      <c r="M3" s="469" t="s">
        <v>229</v>
      </c>
      <c r="N3" s="469" t="s">
        <v>230</v>
      </c>
      <c r="O3" s="469" t="s">
        <v>231</v>
      </c>
      <c r="P3" s="469" t="s">
        <v>286</v>
      </c>
      <c r="Q3" s="469" t="s">
        <v>233</v>
      </c>
      <c r="R3" s="454" t="s">
        <v>234</v>
      </c>
      <c r="S3" s="453" t="s">
        <v>235</v>
      </c>
      <c r="T3" s="455" t="s">
        <v>236</v>
      </c>
      <c r="U3" s="456"/>
      <c r="V3" s="453" t="s">
        <v>237</v>
      </c>
      <c r="X3" s="459" t="s">
        <v>149</v>
      </c>
      <c r="Y3" s="457" t="s">
        <v>303</v>
      </c>
      <c r="Z3" s="460" t="s">
        <v>285</v>
      </c>
      <c r="AA3" s="461"/>
      <c r="AB3" s="461"/>
      <c r="AC3" s="461"/>
      <c r="AD3" s="461"/>
      <c r="AE3" s="462"/>
      <c r="AF3" s="457" t="s">
        <v>226</v>
      </c>
      <c r="AG3" s="457" t="s">
        <v>227</v>
      </c>
      <c r="AH3" s="457" t="s">
        <v>228</v>
      </c>
      <c r="AI3" s="457" t="s">
        <v>229</v>
      </c>
      <c r="AJ3" s="457" t="s">
        <v>230</v>
      </c>
      <c r="AK3" s="457" t="s">
        <v>231</v>
      </c>
      <c r="AL3" s="457" t="s">
        <v>286</v>
      </c>
      <c r="AM3" s="457" t="s">
        <v>233</v>
      </c>
    </row>
    <row r="4" spans="2:39" x14ac:dyDescent="0.25">
      <c r="B4" s="469"/>
      <c r="C4" s="470"/>
      <c r="D4" s="474" t="s">
        <v>210</v>
      </c>
      <c r="E4" s="475"/>
      <c r="F4" s="474" t="s">
        <v>238</v>
      </c>
      <c r="G4" s="475"/>
      <c r="H4" s="474" t="s">
        <v>211</v>
      </c>
      <c r="I4" s="475"/>
      <c r="J4" s="470"/>
      <c r="K4" s="470"/>
      <c r="L4" s="470"/>
      <c r="M4" s="470"/>
      <c r="N4" s="470"/>
      <c r="O4" s="470"/>
      <c r="P4" s="470"/>
      <c r="Q4" s="470"/>
      <c r="R4" s="476"/>
      <c r="S4" s="454"/>
      <c r="T4" s="139" t="s">
        <v>287</v>
      </c>
      <c r="U4" s="139" t="s">
        <v>288</v>
      </c>
      <c r="V4" s="454"/>
      <c r="X4" s="457"/>
      <c r="Y4" s="458"/>
      <c r="Z4" s="463" t="s">
        <v>210</v>
      </c>
      <c r="AA4" s="464"/>
      <c r="AB4" s="463" t="s">
        <v>238</v>
      </c>
      <c r="AC4" s="464"/>
      <c r="AD4" s="463" t="s">
        <v>211</v>
      </c>
      <c r="AE4" s="464"/>
      <c r="AF4" s="458"/>
      <c r="AG4" s="458"/>
      <c r="AH4" s="458"/>
      <c r="AI4" s="458"/>
      <c r="AJ4" s="458"/>
      <c r="AK4" s="458"/>
      <c r="AL4" s="458"/>
      <c r="AM4" s="458"/>
    </row>
    <row r="5" spans="2:39" ht="69.75" customHeight="1" x14ac:dyDescent="0.25">
      <c r="B5" s="141" t="s">
        <v>239</v>
      </c>
      <c r="C5" s="190" t="s">
        <v>289</v>
      </c>
      <c r="D5" s="142">
        <v>140</v>
      </c>
      <c r="E5" s="143" t="s">
        <v>290</v>
      </c>
      <c r="F5" s="142">
        <v>240</v>
      </c>
      <c r="G5" s="144" t="s">
        <v>291</v>
      </c>
      <c r="H5" s="144">
        <v>140</v>
      </c>
      <c r="I5" s="144" t="s">
        <v>290</v>
      </c>
      <c r="J5" s="144">
        <v>195</v>
      </c>
      <c r="K5" s="144">
        <v>411</v>
      </c>
      <c r="L5" s="144">
        <v>32</v>
      </c>
      <c r="M5" s="144">
        <v>6</v>
      </c>
      <c r="N5" s="144">
        <v>1379</v>
      </c>
      <c r="O5" s="144">
        <v>200</v>
      </c>
      <c r="P5" s="144" t="s">
        <v>34</v>
      </c>
      <c r="Q5" s="144">
        <v>13.6</v>
      </c>
      <c r="R5" s="144">
        <v>32</v>
      </c>
      <c r="S5" s="144">
        <v>7</v>
      </c>
      <c r="T5" s="145" t="s">
        <v>292</v>
      </c>
      <c r="U5" s="145" t="s">
        <v>240</v>
      </c>
      <c r="V5" s="130"/>
      <c r="X5" s="151" t="s">
        <v>304</v>
      </c>
      <c r="Y5" s="152" t="s">
        <v>305</v>
      </c>
      <c r="Z5" s="153">
        <v>1120</v>
      </c>
      <c r="AA5" s="154" t="s">
        <v>301</v>
      </c>
      <c r="AB5" s="153">
        <v>980</v>
      </c>
      <c r="AC5" s="155" t="s">
        <v>300</v>
      </c>
      <c r="AD5" s="155">
        <v>280</v>
      </c>
      <c r="AE5" s="155" t="s">
        <v>293</v>
      </c>
      <c r="AF5" s="155">
        <v>1395</v>
      </c>
      <c r="AG5" s="155">
        <v>3076</v>
      </c>
      <c r="AH5" s="155" t="s">
        <v>306</v>
      </c>
      <c r="AI5" s="155">
        <v>17</v>
      </c>
      <c r="AJ5" s="155">
        <v>2758</v>
      </c>
      <c r="AK5" s="155">
        <v>400</v>
      </c>
      <c r="AL5" s="155" t="s">
        <v>307</v>
      </c>
      <c r="AM5" s="155">
        <v>45</v>
      </c>
    </row>
    <row r="6" spans="2:39" ht="69.75" customHeight="1" x14ac:dyDescent="0.25">
      <c r="B6" s="146" t="s">
        <v>241</v>
      </c>
      <c r="C6" s="191" t="s">
        <v>289</v>
      </c>
      <c r="D6" s="147">
        <v>140</v>
      </c>
      <c r="E6" s="148" t="s">
        <v>290</v>
      </c>
      <c r="F6" s="147">
        <v>240</v>
      </c>
      <c r="G6" s="149" t="s">
        <v>291</v>
      </c>
      <c r="H6" s="149">
        <v>280</v>
      </c>
      <c r="I6" s="149" t="s">
        <v>293</v>
      </c>
      <c r="J6" s="149">
        <v>195</v>
      </c>
      <c r="K6" s="149">
        <v>429</v>
      </c>
      <c r="L6" s="149">
        <v>32</v>
      </c>
      <c r="M6" s="149">
        <v>6</v>
      </c>
      <c r="N6" s="149">
        <v>1379</v>
      </c>
      <c r="O6" s="149">
        <v>200</v>
      </c>
      <c r="P6" s="149" t="s">
        <v>34</v>
      </c>
      <c r="Q6" s="149">
        <v>13.6</v>
      </c>
      <c r="R6" s="149">
        <v>32</v>
      </c>
      <c r="S6" s="149">
        <v>3</v>
      </c>
      <c r="T6" s="149" t="s">
        <v>294</v>
      </c>
      <c r="U6" s="149" t="s">
        <v>242</v>
      </c>
      <c r="V6" s="130"/>
      <c r="X6" s="146" t="s">
        <v>308</v>
      </c>
      <c r="Y6" s="156" t="s">
        <v>309</v>
      </c>
      <c r="Z6" s="147">
        <v>1120</v>
      </c>
      <c r="AA6" s="148" t="s">
        <v>301</v>
      </c>
      <c r="AB6" s="147">
        <v>980</v>
      </c>
      <c r="AC6" s="149" t="s">
        <v>300</v>
      </c>
      <c r="AD6" s="149">
        <v>560</v>
      </c>
      <c r="AE6" s="149" t="s">
        <v>298</v>
      </c>
      <c r="AF6" s="149">
        <v>1433</v>
      </c>
      <c r="AG6" s="149">
        <v>3160</v>
      </c>
      <c r="AH6" s="149" t="s">
        <v>306</v>
      </c>
      <c r="AI6" s="149">
        <v>17</v>
      </c>
      <c r="AJ6" s="149">
        <v>2758</v>
      </c>
      <c r="AK6" s="149">
        <v>400</v>
      </c>
      <c r="AL6" s="149" t="s">
        <v>307</v>
      </c>
      <c r="AM6" s="149">
        <v>109</v>
      </c>
    </row>
    <row r="7" spans="2:39" ht="69.75" customHeight="1" x14ac:dyDescent="0.25">
      <c r="B7" s="141" t="s">
        <v>243</v>
      </c>
      <c r="C7" s="190" t="s">
        <v>289</v>
      </c>
      <c r="D7" s="142">
        <v>280</v>
      </c>
      <c r="E7" s="143" t="s">
        <v>293</v>
      </c>
      <c r="F7" s="142">
        <v>240</v>
      </c>
      <c r="G7" s="144" t="s">
        <v>291</v>
      </c>
      <c r="H7" s="144">
        <v>140</v>
      </c>
      <c r="I7" s="144" t="s">
        <v>290</v>
      </c>
      <c r="J7" s="144">
        <v>323</v>
      </c>
      <c r="K7" s="144">
        <v>711</v>
      </c>
      <c r="L7" s="144">
        <v>51</v>
      </c>
      <c r="M7" s="144">
        <v>10</v>
      </c>
      <c r="N7" s="144">
        <v>1379</v>
      </c>
      <c r="O7" s="144">
        <v>200</v>
      </c>
      <c r="P7" s="144" t="s">
        <v>244</v>
      </c>
      <c r="Q7" s="144">
        <v>13.6</v>
      </c>
      <c r="R7" s="144">
        <v>16</v>
      </c>
      <c r="S7" s="144">
        <v>7</v>
      </c>
      <c r="T7" s="144" t="s">
        <v>292</v>
      </c>
      <c r="U7" s="144" t="s">
        <v>240</v>
      </c>
      <c r="V7" s="130"/>
      <c r="X7" s="151" t="s">
        <v>310</v>
      </c>
      <c r="Y7" s="152" t="s">
        <v>311</v>
      </c>
      <c r="Z7" s="153">
        <v>1120</v>
      </c>
      <c r="AA7" s="154" t="s">
        <v>301</v>
      </c>
      <c r="AB7" s="153">
        <v>980</v>
      </c>
      <c r="AC7" s="155" t="s">
        <v>300</v>
      </c>
      <c r="AD7" s="155">
        <v>720</v>
      </c>
      <c r="AE7" s="155" t="s">
        <v>312</v>
      </c>
      <c r="AF7" s="155">
        <v>1454</v>
      </c>
      <c r="AG7" s="155">
        <v>3206</v>
      </c>
      <c r="AH7" s="155" t="s">
        <v>306</v>
      </c>
      <c r="AI7" s="155">
        <v>17</v>
      </c>
      <c r="AJ7" s="155">
        <v>2758</v>
      </c>
      <c r="AK7" s="155">
        <v>400</v>
      </c>
      <c r="AL7" s="155" t="s">
        <v>307</v>
      </c>
      <c r="AM7" s="155">
        <v>159</v>
      </c>
    </row>
    <row r="8" spans="2:39" ht="69.75" customHeight="1" x14ac:dyDescent="0.25">
      <c r="B8" s="146" t="s">
        <v>245</v>
      </c>
      <c r="C8" s="191" t="s">
        <v>289</v>
      </c>
      <c r="D8" s="147">
        <v>280</v>
      </c>
      <c r="E8" s="148" t="s">
        <v>293</v>
      </c>
      <c r="F8" s="147">
        <v>240</v>
      </c>
      <c r="G8" s="149" t="s">
        <v>291</v>
      </c>
      <c r="H8" s="149">
        <v>280</v>
      </c>
      <c r="I8" s="149" t="s">
        <v>293</v>
      </c>
      <c r="J8" s="149">
        <v>325</v>
      </c>
      <c r="K8" s="149">
        <v>711</v>
      </c>
      <c r="L8" s="149">
        <v>51</v>
      </c>
      <c r="M8" s="149">
        <v>10</v>
      </c>
      <c r="N8" s="149">
        <v>1379</v>
      </c>
      <c r="O8" s="149">
        <v>200</v>
      </c>
      <c r="P8" s="149" t="s">
        <v>244</v>
      </c>
      <c r="Q8" s="149">
        <v>13.6</v>
      </c>
      <c r="R8" s="149">
        <v>24</v>
      </c>
      <c r="S8" s="149">
        <v>3</v>
      </c>
      <c r="T8" s="149" t="s">
        <v>294</v>
      </c>
      <c r="U8" s="149" t="s">
        <v>242</v>
      </c>
      <c r="V8" s="130"/>
      <c r="X8" s="146" t="s">
        <v>313</v>
      </c>
      <c r="Y8" s="156" t="s">
        <v>311</v>
      </c>
      <c r="Z8" s="147">
        <v>1120</v>
      </c>
      <c r="AA8" s="148" t="s">
        <v>301</v>
      </c>
      <c r="AB8" s="147">
        <v>980</v>
      </c>
      <c r="AC8" s="149" t="s">
        <v>300</v>
      </c>
      <c r="AD8" s="149">
        <v>960</v>
      </c>
      <c r="AE8" s="149" t="s">
        <v>300</v>
      </c>
      <c r="AF8" s="149">
        <v>1443</v>
      </c>
      <c r="AG8" s="149">
        <v>3181</v>
      </c>
      <c r="AH8" s="149" t="s">
        <v>306</v>
      </c>
      <c r="AI8" s="149">
        <v>17</v>
      </c>
      <c r="AJ8" s="149">
        <v>2758</v>
      </c>
      <c r="AK8" s="149">
        <v>400</v>
      </c>
      <c r="AL8" s="149" t="s">
        <v>307</v>
      </c>
      <c r="AM8" s="149">
        <v>329</v>
      </c>
    </row>
    <row r="9" spans="2:39" ht="69.75" customHeight="1" x14ac:dyDescent="0.25">
      <c r="B9" s="141" t="s">
        <v>246</v>
      </c>
      <c r="C9" s="190" t="s">
        <v>289</v>
      </c>
      <c r="D9" s="142">
        <v>480</v>
      </c>
      <c r="E9" s="143" t="s">
        <v>295</v>
      </c>
      <c r="F9" s="142">
        <v>280</v>
      </c>
      <c r="G9" s="144" t="s">
        <v>293</v>
      </c>
      <c r="H9" s="144">
        <v>140</v>
      </c>
      <c r="I9" s="144" t="s">
        <v>290</v>
      </c>
      <c r="J9" s="144">
        <v>715</v>
      </c>
      <c r="K9" s="144">
        <v>1577</v>
      </c>
      <c r="L9" s="144">
        <v>71</v>
      </c>
      <c r="M9" s="144">
        <v>12</v>
      </c>
      <c r="N9" s="144">
        <v>2413</v>
      </c>
      <c r="O9" s="144">
        <v>350</v>
      </c>
      <c r="P9" s="144" t="s">
        <v>244</v>
      </c>
      <c r="Q9" s="144">
        <v>13.6</v>
      </c>
      <c r="R9" s="144">
        <v>24</v>
      </c>
      <c r="S9" s="144">
        <v>7</v>
      </c>
      <c r="T9" s="144" t="s">
        <v>292</v>
      </c>
      <c r="U9" s="144" t="s">
        <v>240</v>
      </c>
      <c r="V9" s="130"/>
      <c r="X9" s="151" t="s">
        <v>314</v>
      </c>
      <c r="Y9" s="152" t="s">
        <v>309</v>
      </c>
      <c r="Z9" s="153">
        <v>1300</v>
      </c>
      <c r="AA9" s="154" t="s">
        <v>315</v>
      </c>
      <c r="AB9" s="153">
        <v>1120</v>
      </c>
      <c r="AC9" s="155" t="s">
        <v>301</v>
      </c>
      <c r="AD9" s="155">
        <v>560</v>
      </c>
      <c r="AE9" s="155" t="s">
        <v>298</v>
      </c>
      <c r="AF9" s="155" t="s">
        <v>306</v>
      </c>
      <c r="AG9" s="155" t="s">
        <v>306</v>
      </c>
      <c r="AH9" s="155" t="s">
        <v>306</v>
      </c>
      <c r="AI9" s="155" t="s">
        <v>306</v>
      </c>
      <c r="AJ9" s="155" t="s">
        <v>306</v>
      </c>
      <c r="AK9" s="155" t="s">
        <v>306</v>
      </c>
      <c r="AL9" s="155" t="s">
        <v>316</v>
      </c>
      <c r="AM9" s="155">
        <v>250</v>
      </c>
    </row>
    <row r="10" spans="2:39" ht="69.75" customHeight="1" x14ac:dyDescent="0.25">
      <c r="B10" s="146" t="s">
        <v>247</v>
      </c>
      <c r="C10" s="191" t="s">
        <v>289</v>
      </c>
      <c r="D10" s="147">
        <v>480</v>
      </c>
      <c r="E10" s="148" t="s">
        <v>295</v>
      </c>
      <c r="F10" s="147">
        <v>280</v>
      </c>
      <c r="G10" s="149" t="s">
        <v>293</v>
      </c>
      <c r="H10" s="149">
        <v>280</v>
      </c>
      <c r="I10" s="149" t="s">
        <v>293</v>
      </c>
      <c r="J10" s="149">
        <v>448</v>
      </c>
      <c r="K10" s="149">
        <v>968</v>
      </c>
      <c r="L10" s="149">
        <v>51</v>
      </c>
      <c r="M10" s="149">
        <v>10</v>
      </c>
      <c r="N10" s="149">
        <v>1379</v>
      </c>
      <c r="O10" s="149">
        <v>200</v>
      </c>
      <c r="P10" s="149" t="s">
        <v>244</v>
      </c>
      <c r="Q10" s="149">
        <v>13.6</v>
      </c>
      <c r="R10" s="149">
        <v>8</v>
      </c>
      <c r="S10" s="149">
        <v>3</v>
      </c>
      <c r="T10" s="149" t="s">
        <v>296</v>
      </c>
      <c r="U10" s="149" t="s">
        <v>248</v>
      </c>
      <c r="V10" s="130"/>
      <c r="X10" s="146" t="s">
        <v>317</v>
      </c>
      <c r="Y10" s="156" t="s">
        <v>311</v>
      </c>
      <c r="Z10" s="147">
        <v>1300</v>
      </c>
      <c r="AA10" s="148" t="s">
        <v>315</v>
      </c>
      <c r="AB10" s="147">
        <v>1120</v>
      </c>
      <c r="AC10" s="148" t="s">
        <v>301</v>
      </c>
      <c r="AD10" s="149">
        <v>720</v>
      </c>
      <c r="AE10" s="149" t="s">
        <v>312</v>
      </c>
      <c r="AF10" s="149" t="s">
        <v>306</v>
      </c>
      <c r="AG10" s="149" t="s">
        <v>306</v>
      </c>
      <c r="AH10" s="149" t="s">
        <v>306</v>
      </c>
      <c r="AI10" s="149" t="s">
        <v>306</v>
      </c>
      <c r="AJ10" s="149" t="s">
        <v>306</v>
      </c>
      <c r="AK10" s="149" t="s">
        <v>306</v>
      </c>
      <c r="AL10" s="149" t="s">
        <v>316</v>
      </c>
      <c r="AM10" s="149">
        <v>250</v>
      </c>
    </row>
    <row r="11" spans="2:39" ht="69.75" customHeight="1" x14ac:dyDescent="0.25">
      <c r="B11" s="141" t="s">
        <v>249</v>
      </c>
      <c r="C11" s="190" t="s">
        <v>289</v>
      </c>
      <c r="D11" s="142">
        <v>480</v>
      </c>
      <c r="E11" s="143" t="s">
        <v>295</v>
      </c>
      <c r="F11" s="142">
        <v>370</v>
      </c>
      <c r="G11" s="144" t="s">
        <v>297</v>
      </c>
      <c r="H11" s="144">
        <v>140</v>
      </c>
      <c r="I11" s="144" t="s">
        <v>290</v>
      </c>
      <c r="J11" s="144">
        <v>448</v>
      </c>
      <c r="K11" s="144">
        <v>988</v>
      </c>
      <c r="L11" s="144">
        <v>51</v>
      </c>
      <c r="M11" s="144">
        <v>11</v>
      </c>
      <c r="N11" s="144">
        <v>1379</v>
      </c>
      <c r="O11" s="144">
        <v>200</v>
      </c>
      <c r="P11" s="144" t="s">
        <v>244</v>
      </c>
      <c r="Q11" s="144">
        <v>13.6</v>
      </c>
      <c r="R11" s="144">
        <v>6</v>
      </c>
      <c r="S11" s="144">
        <v>7</v>
      </c>
      <c r="T11" s="144" t="s">
        <v>292</v>
      </c>
      <c r="U11" s="144" t="s">
        <v>240</v>
      </c>
      <c r="V11" s="130"/>
      <c r="X11" s="151" t="s">
        <v>318</v>
      </c>
      <c r="Y11" s="152" t="s">
        <v>311</v>
      </c>
      <c r="Z11" s="153">
        <v>1300</v>
      </c>
      <c r="AA11" s="154" t="s">
        <v>315</v>
      </c>
      <c r="AB11" s="153">
        <v>1120</v>
      </c>
      <c r="AC11" s="155" t="s">
        <v>301</v>
      </c>
      <c r="AD11" s="155">
        <v>960</v>
      </c>
      <c r="AE11" s="155" t="s">
        <v>300</v>
      </c>
      <c r="AF11" s="155" t="s">
        <v>306</v>
      </c>
      <c r="AG11" s="155" t="s">
        <v>306</v>
      </c>
      <c r="AH11" s="155" t="s">
        <v>306</v>
      </c>
      <c r="AI11" s="155" t="s">
        <v>306</v>
      </c>
      <c r="AJ11" s="155" t="s">
        <v>306</v>
      </c>
      <c r="AK11" s="155" t="s">
        <v>306</v>
      </c>
      <c r="AL11" s="155" t="s">
        <v>319</v>
      </c>
      <c r="AM11" s="155">
        <v>294</v>
      </c>
    </row>
    <row r="12" spans="2:39" ht="69.75" customHeight="1" x14ac:dyDescent="0.25">
      <c r="B12" s="146" t="s">
        <v>250</v>
      </c>
      <c r="C12" s="191" t="s">
        <v>289</v>
      </c>
      <c r="D12" s="147">
        <v>480</v>
      </c>
      <c r="E12" s="148" t="s">
        <v>295</v>
      </c>
      <c r="F12" s="147">
        <v>370</v>
      </c>
      <c r="G12" s="149" t="s">
        <v>297</v>
      </c>
      <c r="H12" s="149">
        <v>280</v>
      </c>
      <c r="I12" s="149" t="s">
        <v>293</v>
      </c>
      <c r="J12" s="149">
        <v>448</v>
      </c>
      <c r="K12" s="149">
        <v>988</v>
      </c>
      <c r="L12" s="149">
        <v>51</v>
      </c>
      <c r="M12" s="149">
        <v>11</v>
      </c>
      <c r="N12" s="149">
        <v>1379</v>
      </c>
      <c r="O12" s="149">
        <v>200</v>
      </c>
      <c r="P12" s="149" t="s">
        <v>244</v>
      </c>
      <c r="Q12" s="149">
        <v>13.6</v>
      </c>
      <c r="R12" s="149">
        <v>6</v>
      </c>
      <c r="S12" s="149">
        <v>3</v>
      </c>
      <c r="T12" s="149" t="s">
        <v>294</v>
      </c>
      <c r="U12" s="149" t="s">
        <v>242</v>
      </c>
      <c r="V12" s="130"/>
      <c r="X12" s="146" t="s">
        <v>320</v>
      </c>
      <c r="Y12" s="156" t="s">
        <v>309</v>
      </c>
      <c r="Z12" s="147">
        <v>1450</v>
      </c>
      <c r="AA12" s="148" t="s">
        <v>321</v>
      </c>
      <c r="AB12" s="147">
        <v>1120</v>
      </c>
      <c r="AC12" s="148" t="s">
        <v>301</v>
      </c>
      <c r="AD12" s="149">
        <v>560</v>
      </c>
      <c r="AE12" s="149" t="s">
        <v>298</v>
      </c>
      <c r="AF12" s="149" t="s">
        <v>306</v>
      </c>
      <c r="AG12" s="149" t="s">
        <v>306</v>
      </c>
      <c r="AH12" s="149" t="s">
        <v>306</v>
      </c>
      <c r="AI12" s="149" t="s">
        <v>306</v>
      </c>
      <c r="AJ12" s="149" t="s">
        <v>306</v>
      </c>
      <c r="AK12" s="149" t="s">
        <v>306</v>
      </c>
      <c r="AL12" s="149" t="s">
        <v>319</v>
      </c>
      <c r="AM12" s="149">
        <v>250</v>
      </c>
    </row>
    <row r="13" spans="2:39" ht="69.75" customHeight="1" x14ac:dyDescent="0.25">
      <c r="B13" s="141" t="s">
        <v>251</v>
      </c>
      <c r="C13" s="190" t="s">
        <v>289</v>
      </c>
      <c r="D13" s="142">
        <v>560</v>
      </c>
      <c r="E13" s="143" t="s">
        <v>298</v>
      </c>
      <c r="F13" s="142">
        <v>480</v>
      </c>
      <c r="G13" s="144" t="s">
        <v>295</v>
      </c>
      <c r="H13" s="144">
        <v>140</v>
      </c>
      <c r="I13" s="144" t="s">
        <v>290</v>
      </c>
      <c r="J13" s="144">
        <v>960</v>
      </c>
      <c r="K13" s="144">
        <v>2116</v>
      </c>
      <c r="L13" s="144">
        <v>71</v>
      </c>
      <c r="M13" s="144">
        <v>12</v>
      </c>
      <c r="N13" s="144">
        <v>2413</v>
      </c>
      <c r="O13" s="144">
        <v>350</v>
      </c>
      <c r="P13" s="144" t="s">
        <v>244</v>
      </c>
      <c r="Q13" s="144">
        <v>13.6</v>
      </c>
      <c r="R13" s="144">
        <v>4</v>
      </c>
      <c r="S13" s="144">
        <v>7</v>
      </c>
      <c r="T13" s="144" t="s">
        <v>292</v>
      </c>
      <c r="U13" s="144" t="s">
        <v>240</v>
      </c>
      <c r="V13" s="130"/>
      <c r="X13" s="151" t="s">
        <v>322</v>
      </c>
      <c r="Y13" s="152" t="s">
        <v>311</v>
      </c>
      <c r="Z13" s="153">
        <v>1450</v>
      </c>
      <c r="AA13" s="154" t="s">
        <v>321</v>
      </c>
      <c r="AB13" s="153">
        <v>1120</v>
      </c>
      <c r="AC13" s="155" t="s">
        <v>301</v>
      </c>
      <c r="AD13" s="155">
        <v>720</v>
      </c>
      <c r="AE13" s="155" t="s">
        <v>312</v>
      </c>
      <c r="AF13" s="155" t="s">
        <v>306</v>
      </c>
      <c r="AG13" s="155" t="s">
        <v>306</v>
      </c>
      <c r="AH13" s="155" t="s">
        <v>306</v>
      </c>
      <c r="AI13" s="155" t="s">
        <v>306</v>
      </c>
      <c r="AJ13" s="155" t="s">
        <v>306</v>
      </c>
      <c r="AK13" s="155" t="s">
        <v>306</v>
      </c>
      <c r="AL13" s="155" t="s">
        <v>319</v>
      </c>
      <c r="AM13" s="155">
        <v>294</v>
      </c>
    </row>
    <row r="14" spans="2:39" ht="69.75" customHeight="1" x14ac:dyDescent="0.25">
      <c r="B14" s="146" t="s">
        <v>252</v>
      </c>
      <c r="C14" s="191" t="s">
        <v>289</v>
      </c>
      <c r="D14" s="147">
        <v>560</v>
      </c>
      <c r="E14" s="148" t="s">
        <v>298</v>
      </c>
      <c r="F14" s="147">
        <v>480</v>
      </c>
      <c r="G14" s="149" t="s">
        <v>295</v>
      </c>
      <c r="H14" s="149">
        <v>280</v>
      </c>
      <c r="I14" s="149" t="s">
        <v>293</v>
      </c>
      <c r="J14" s="149">
        <v>456</v>
      </c>
      <c r="K14" s="149">
        <v>1005</v>
      </c>
      <c r="L14" s="149">
        <v>61</v>
      </c>
      <c r="M14" s="149">
        <v>11</v>
      </c>
      <c r="N14" s="149">
        <v>1896</v>
      </c>
      <c r="O14" s="149">
        <v>275</v>
      </c>
      <c r="P14" s="149" t="s">
        <v>253</v>
      </c>
      <c r="Q14" s="149">
        <v>13.6</v>
      </c>
      <c r="R14" s="149">
        <v>4</v>
      </c>
      <c r="S14" s="149">
        <v>3</v>
      </c>
      <c r="T14" s="149" t="s">
        <v>294</v>
      </c>
      <c r="U14" s="149" t="s">
        <v>242</v>
      </c>
      <c r="V14" s="130"/>
      <c r="X14" s="146" t="s">
        <v>323</v>
      </c>
      <c r="Y14" s="156" t="s">
        <v>311</v>
      </c>
      <c r="Z14" s="147">
        <v>1450</v>
      </c>
      <c r="AA14" s="148" t="s">
        <v>321</v>
      </c>
      <c r="AB14" s="147">
        <v>1120</v>
      </c>
      <c r="AC14" s="148" t="s">
        <v>301</v>
      </c>
      <c r="AD14" s="149">
        <v>960</v>
      </c>
      <c r="AE14" s="149" t="s">
        <v>300</v>
      </c>
      <c r="AF14" s="149" t="s">
        <v>306</v>
      </c>
      <c r="AG14" s="149" t="s">
        <v>306</v>
      </c>
      <c r="AH14" s="149" t="s">
        <v>306</v>
      </c>
      <c r="AI14" s="149" t="s">
        <v>306</v>
      </c>
      <c r="AJ14" s="149" t="s">
        <v>306</v>
      </c>
      <c r="AK14" s="149" t="s">
        <v>306</v>
      </c>
      <c r="AL14" s="149" t="s">
        <v>319</v>
      </c>
      <c r="AM14" s="149">
        <v>476</v>
      </c>
    </row>
    <row r="15" spans="2:39" ht="69.75" customHeight="1" x14ac:dyDescent="0.25">
      <c r="B15" s="150" t="s">
        <v>299</v>
      </c>
      <c r="C15" s="192" t="s">
        <v>289</v>
      </c>
      <c r="D15" s="147">
        <v>560</v>
      </c>
      <c r="E15" s="148" t="s">
        <v>298</v>
      </c>
      <c r="F15" s="147">
        <v>960</v>
      </c>
      <c r="G15" s="149" t="s">
        <v>300</v>
      </c>
      <c r="H15" s="149">
        <v>280</v>
      </c>
      <c r="I15" s="149" t="s">
        <v>293</v>
      </c>
      <c r="J15" s="149">
        <v>911</v>
      </c>
      <c r="K15" s="149">
        <v>2009</v>
      </c>
      <c r="L15" s="149">
        <v>71</v>
      </c>
      <c r="M15" s="149">
        <v>12</v>
      </c>
      <c r="N15" s="149">
        <v>2413</v>
      </c>
      <c r="O15" s="149">
        <v>350</v>
      </c>
      <c r="P15" s="149" t="s">
        <v>253</v>
      </c>
      <c r="Q15" s="149">
        <v>13.6</v>
      </c>
      <c r="R15" s="149">
        <v>2</v>
      </c>
      <c r="S15" s="149">
        <v>3</v>
      </c>
      <c r="T15" s="149" t="s">
        <v>294</v>
      </c>
      <c r="U15" s="149" t="s">
        <v>242</v>
      </c>
      <c r="V15" s="131"/>
      <c r="X15" s="151" t="s">
        <v>324</v>
      </c>
      <c r="Y15" s="152" t="s">
        <v>309</v>
      </c>
      <c r="Z15" s="153">
        <v>1680</v>
      </c>
      <c r="AA15" s="154" t="s">
        <v>325</v>
      </c>
      <c r="AB15" s="153">
        <v>1120</v>
      </c>
      <c r="AC15" s="155" t="s">
        <v>301</v>
      </c>
      <c r="AD15" s="155">
        <v>560</v>
      </c>
      <c r="AE15" s="155" t="s">
        <v>298</v>
      </c>
      <c r="AF15" s="155" t="s">
        <v>306</v>
      </c>
      <c r="AG15" s="155" t="s">
        <v>306</v>
      </c>
      <c r="AH15" s="155" t="s">
        <v>306</v>
      </c>
      <c r="AI15" s="155" t="s">
        <v>306</v>
      </c>
      <c r="AJ15" s="155" t="s">
        <v>306</v>
      </c>
      <c r="AK15" s="155" t="s">
        <v>306</v>
      </c>
      <c r="AL15" s="155" t="s">
        <v>319</v>
      </c>
      <c r="AM15" s="155">
        <v>250</v>
      </c>
    </row>
    <row r="16" spans="2:39" ht="69.75" customHeight="1" x14ac:dyDescent="0.25">
      <c r="B16" s="146" t="s">
        <v>254</v>
      </c>
      <c r="C16" s="192" t="s">
        <v>289</v>
      </c>
      <c r="D16" s="147">
        <v>1120</v>
      </c>
      <c r="E16" s="148" t="s">
        <v>301</v>
      </c>
      <c r="F16" s="147">
        <v>480</v>
      </c>
      <c r="G16" s="149" t="s">
        <v>295</v>
      </c>
      <c r="H16" s="149">
        <v>140</v>
      </c>
      <c r="I16" s="149" t="s">
        <v>290</v>
      </c>
      <c r="J16" s="149">
        <v>947</v>
      </c>
      <c r="K16" s="149">
        <v>2148</v>
      </c>
      <c r="L16" s="149">
        <v>71</v>
      </c>
      <c r="M16" s="149">
        <v>12</v>
      </c>
      <c r="N16" s="149">
        <v>2413</v>
      </c>
      <c r="O16" s="149">
        <v>350</v>
      </c>
      <c r="P16" s="149" t="s">
        <v>253</v>
      </c>
      <c r="Q16" s="149" t="s">
        <v>392</v>
      </c>
      <c r="R16" s="149">
        <v>2</v>
      </c>
      <c r="S16" s="149">
        <v>7</v>
      </c>
      <c r="T16" s="149" t="s">
        <v>292</v>
      </c>
      <c r="U16" s="149" t="s">
        <v>240</v>
      </c>
      <c r="V16" s="131"/>
      <c r="X16" s="146" t="s">
        <v>326</v>
      </c>
      <c r="Y16" s="157" t="s">
        <v>311</v>
      </c>
      <c r="Z16" s="147">
        <v>1680</v>
      </c>
      <c r="AA16" s="148" t="s">
        <v>325</v>
      </c>
      <c r="AB16" s="158">
        <v>1120</v>
      </c>
      <c r="AC16" s="148" t="s">
        <v>301</v>
      </c>
      <c r="AD16" s="159">
        <v>720</v>
      </c>
      <c r="AE16" s="159" t="s">
        <v>312</v>
      </c>
      <c r="AF16" s="149" t="s">
        <v>306</v>
      </c>
      <c r="AG16" s="149" t="s">
        <v>306</v>
      </c>
      <c r="AH16" s="149" t="s">
        <v>306</v>
      </c>
      <c r="AI16" s="149" t="s">
        <v>306</v>
      </c>
      <c r="AJ16" s="149" t="s">
        <v>306</v>
      </c>
      <c r="AK16" s="149" t="s">
        <v>306</v>
      </c>
      <c r="AL16" s="159" t="s">
        <v>319</v>
      </c>
      <c r="AM16" s="159">
        <v>294</v>
      </c>
    </row>
    <row r="17" spans="2:39" ht="69.75" customHeight="1" x14ac:dyDescent="0.25">
      <c r="B17" s="185" t="s">
        <v>255</v>
      </c>
      <c r="C17" s="193" t="s">
        <v>289</v>
      </c>
      <c r="D17" s="187">
        <v>1120</v>
      </c>
      <c r="E17" s="188" t="s">
        <v>301</v>
      </c>
      <c r="F17" s="187">
        <v>480</v>
      </c>
      <c r="G17" s="186" t="s">
        <v>295</v>
      </c>
      <c r="H17" s="186">
        <v>280</v>
      </c>
      <c r="I17" s="186" t="s">
        <v>293</v>
      </c>
      <c r="J17" s="186">
        <v>911</v>
      </c>
      <c r="K17" s="186">
        <v>2009</v>
      </c>
      <c r="L17" s="186">
        <v>71</v>
      </c>
      <c r="M17" s="186">
        <v>12</v>
      </c>
      <c r="N17" s="186">
        <v>2413</v>
      </c>
      <c r="O17" s="186">
        <v>350</v>
      </c>
      <c r="P17" s="186" t="s">
        <v>253</v>
      </c>
      <c r="Q17" s="186" t="s">
        <v>392</v>
      </c>
      <c r="R17" s="186">
        <v>2</v>
      </c>
      <c r="S17" s="186">
        <v>3</v>
      </c>
      <c r="T17" s="186" t="s">
        <v>294</v>
      </c>
      <c r="U17" s="186" t="s">
        <v>242</v>
      </c>
      <c r="V17" s="189"/>
      <c r="X17" s="151" t="s">
        <v>327</v>
      </c>
      <c r="Y17" s="152" t="s">
        <v>311</v>
      </c>
      <c r="Z17" s="153">
        <v>1680</v>
      </c>
      <c r="AA17" s="154" t="s">
        <v>325</v>
      </c>
      <c r="AB17" s="153">
        <v>1120</v>
      </c>
      <c r="AC17" s="155" t="s">
        <v>301</v>
      </c>
      <c r="AD17" s="155">
        <v>960</v>
      </c>
      <c r="AE17" s="155" t="s">
        <v>300</v>
      </c>
      <c r="AF17" s="155" t="s">
        <v>306</v>
      </c>
      <c r="AG17" s="155" t="s">
        <v>306</v>
      </c>
      <c r="AH17" s="155" t="s">
        <v>306</v>
      </c>
      <c r="AI17" s="155" t="s">
        <v>306</v>
      </c>
      <c r="AJ17" s="155" t="s">
        <v>306</v>
      </c>
      <c r="AK17" s="155" t="s">
        <v>306</v>
      </c>
      <c r="AL17" s="155" t="s">
        <v>319</v>
      </c>
      <c r="AM17" s="155">
        <v>476</v>
      </c>
    </row>
    <row r="18" spans="2:39" ht="18.75" x14ac:dyDescent="0.3">
      <c r="B18" s="8" t="s">
        <v>393</v>
      </c>
    </row>
  </sheetData>
  <mergeCells count="34">
    <mergeCell ref="B2:V2"/>
    <mergeCell ref="B3:B4"/>
    <mergeCell ref="C3:C4"/>
    <mergeCell ref="D3:I3"/>
    <mergeCell ref="J3:J4"/>
    <mergeCell ref="K3:K4"/>
    <mergeCell ref="L3:L4"/>
    <mergeCell ref="M3:M4"/>
    <mergeCell ref="N3:N4"/>
    <mergeCell ref="O3:O4"/>
    <mergeCell ref="D4:E4"/>
    <mergeCell ref="F4:G4"/>
    <mergeCell ref="H4:I4"/>
    <mergeCell ref="P3:P4"/>
    <mergeCell ref="Q3:Q4"/>
    <mergeCell ref="R3:R4"/>
    <mergeCell ref="X2:AM2"/>
    <mergeCell ref="X3:X4"/>
    <mergeCell ref="Y3:Y4"/>
    <mergeCell ref="Z3:AE3"/>
    <mergeCell ref="AF3:AF4"/>
    <mergeCell ref="AG3:AG4"/>
    <mergeCell ref="AH3:AH4"/>
    <mergeCell ref="Z4:AA4"/>
    <mergeCell ref="AB4:AC4"/>
    <mergeCell ref="AD4:AE4"/>
    <mergeCell ref="AK3:AK4"/>
    <mergeCell ref="AL3:AL4"/>
    <mergeCell ref="AM3:AM4"/>
    <mergeCell ref="S3:S4"/>
    <mergeCell ref="T3:U3"/>
    <mergeCell ref="V3:V4"/>
    <mergeCell ref="AI3:AI4"/>
    <mergeCell ref="AJ3:AJ4"/>
  </mergeCells>
  <pageMargins left="0.25" right="0.25" top="0.75" bottom="0.75" header="0.3" footer="0.3"/>
  <pageSetup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D8BCC-B712-44D7-97A2-F4DBC9E9325D}">
  <dimension ref="B2:L16"/>
  <sheetViews>
    <sheetView showGridLines="0" workbookViewId="0">
      <selection activeCell="D23" sqref="D23"/>
    </sheetView>
  </sheetViews>
  <sheetFormatPr defaultRowHeight="15" x14ac:dyDescent="0.25"/>
  <cols>
    <col min="2" max="2" width="12.5703125" customWidth="1"/>
    <col min="3" max="3" width="16.42578125" customWidth="1"/>
    <col min="4" max="4" width="18.42578125" customWidth="1"/>
    <col min="5" max="5" width="12.28515625" customWidth="1"/>
    <col min="6" max="7" width="12.42578125" customWidth="1"/>
    <col min="8" max="8" width="12" customWidth="1"/>
    <col min="9" max="9" width="10.7109375" customWidth="1"/>
  </cols>
  <sheetData>
    <row r="2" spans="2:12" ht="18.75" x14ac:dyDescent="0.3">
      <c r="B2" s="479" t="s">
        <v>383</v>
      </c>
      <c r="C2" s="479"/>
      <c r="D2" s="479"/>
      <c r="E2" s="479"/>
      <c r="F2" s="479"/>
      <c r="G2" s="479"/>
      <c r="H2" s="479"/>
      <c r="I2" s="479"/>
    </row>
    <row r="3" spans="2:12" ht="7.5" customHeight="1" x14ac:dyDescent="0.25"/>
    <row r="4" spans="2:12" ht="31.5" customHeight="1" x14ac:dyDescent="0.25">
      <c r="B4" s="477" t="s">
        <v>358</v>
      </c>
      <c r="C4" s="175" t="s">
        <v>359</v>
      </c>
      <c r="D4" s="175" t="s">
        <v>360</v>
      </c>
      <c r="E4" s="175" t="s">
        <v>361</v>
      </c>
      <c r="F4" s="175" t="s">
        <v>362</v>
      </c>
      <c r="G4" s="175" t="s">
        <v>363</v>
      </c>
      <c r="H4" s="175" t="s">
        <v>364</v>
      </c>
      <c r="I4" s="175" t="s">
        <v>365</v>
      </c>
      <c r="J4" s="176"/>
      <c r="K4" s="177"/>
      <c r="L4" s="177"/>
    </row>
    <row r="5" spans="2:12" x14ac:dyDescent="0.25">
      <c r="B5" s="477"/>
      <c r="C5" s="39" t="s">
        <v>366</v>
      </c>
      <c r="D5" s="39" t="s">
        <v>367</v>
      </c>
      <c r="E5" s="39" t="s">
        <v>368</v>
      </c>
      <c r="F5" s="39" t="s">
        <v>369</v>
      </c>
      <c r="G5" s="39" t="s">
        <v>370</v>
      </c>
      <c r="H5" s="39" t="s">
        <v>371</v>
      </c>
      <c r="I5" s="39" t="s">
        <v>372</v>
      </c>
    </row>
    <row r="7" spans="2:12" ht="30" x14ac:dyDescent="0.25">
      <c r="B7" s="477" t="s">
        <v>373</v>
      </c>
      <c r="C7" s="175" t="s">
        <v>359</v>
      </c>
      <c r="D7" s="175" t="s">
        <v>360</v>
      </c>
      <c r="E7" s="175" t="s">
        <v>361</v>
      </c>
      <c r="F7" s="175" t="s">
        <v>362</v>
      </c>
      <c r="G7" s="175" t="s">
        <v>363</v>
      </c>
      <c r="H7" s="175" t="s">
        <v>364</v>
      </c>
      <c r="I7" s="175" t="s">
        <v>365</v>
      </c>
    </row>
    <row r="8" spans="2:12" x14ac:dyDescent="0.25">
      <c r="B8" s="477"/>
      <c r="C8" s="39" t="s">
        <v>374</v>
      </c>
      <c r="D8" s="39" t="s">
        <v>375</v>
      </c>
      <c r="E8" s="39" t="s">
        <v>376</v>
      </c>
      <c r="F8" s="39" t="s">
        <v>369</v>
      </c>
      <c r="G8" s="39" t="s">
        <v>370</v>
      </c>
      <c r="H8" s="39" t="s">
        <v>371</v>
      </c>
      <c r="I8" s="39" t="s">
        <v>372</v>
      </c>
    </row>
    <row r="10" spans="2:12" ht="30" x14ac:dyDescent="0.25">
      <c r="B10" s="477" t="s">
        <v>377</v>
      </c>
      <c r="C10" s="175" t="s">
        <v>359</v>
      </c>
      <c r="D10" s="175" t="s">
        <v>360</v>
      </c>
      <c r="E10" s="175" t="s">
        <v>361</v>
      </c>
      <c r="F10" s="175" t="s">
        <v>362</v>
      </c>
      <c r="G10" s="175" t="s">
        <v>363</v>
      </c>
      <c r="H10" s="175" t="s">
        <v>364</v>
      </c>
      <c r="I10" s="175" t="s">
        <v>365</v>
      </c>
    </row>
    <row r="11" spans="2:12" x14ac:dyDescent="0.25">
      <c r="B11" s="477"/>
      <c r="C11" s="39" t="s">
        <v>378</v>
      </c>
      <c r="D11" s="39" t="s">
        <v>379</v>
      </c>
      <c r="E11" s="39" t="s">
        <v>376</v>
      </c>
      <c r="F11" s="39" t="s">
        <v>369</v>
      </c>
      <c r="G11" s="39" t="s">
        <v>380</v>
      </c>
      <c r="H11" s="39" t="s">
        <v>371</v>
      </c>
      <c r="I11" s="39" t="s">
        <v>381</v>
      </c>
    </row>
    <row r="14" spans="2:12" x14ac:dyDescent="0.25">
      <c r="B14" s="478" t="s">
        <v>382</v>
      </c>
      <c r="C14" s="478"/>
      <c r="D14" s="478"/>
      <c r="E14" s="478"/>
      <c r="F14" s="478"/>
      <c r="G14" s="478"/>
      <c r="H14" s="478"/>
      <c r="I14" s="478"/>
    </row>
    <row r="15" spans="2:12" x14ac:dyDescent="0.25">
      <c r="B15" s="478"/>
      <c r="C15" s="478"/>
      <c r="D15" s="478"/>
      <c r="E15" s="478"/>
      <c r="F15" s="478"/>
      <c r="G15" s="478"/>
      <c r="H15" s="478"/>
      <c r="I15" s="478"/>
    </row>
    <row r="16" spans="2:12" x14ac:dyDescent="0.25">
      <c r="B16" s="478"/>
      <c r="C16" s="478"/>
      <c r="D16" s="478"/>
      <c r="E16" s="478"/>
      <c r="F16" s="478"/>
      <c r="G16" s="478"/>
      <c r="H16" s="478"/>
      <c r="I16" s="478"/>
    </row>
  </sheetData>
  <mergeCells count="5">
    <mergeCell ref="B4:B5"/>
    <mergeCell ref="B7:B8"/>
    <mergeCell ref="B10:B11"/>
    <mergeCell ref="B14:I16"/>
    <mergeCell ref="B2:I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DC910-DDF5-4FAB-AE73-0D3820AE70F7}">
  <dimension ref="A1:C6"/>
  <sheetViews>
    <sheetView showGridLines="0" workbookViewId="0">
      <selection activeCell="D13" sqref="D13"/>
    </sheetView>
  </sheetViews>
  <sheetFormatPr defaultRowHeight="15" x14ac:dyDescent="0.25"/>
  <cols>
    <col min="2" max="2" width="13.7109375" customWidth="1"/>
    <col min="3" max="3" width="70.7109375" customWidth="1"/>
  </cols>
  <sheetData>
    <row r="1" spans="1:3" x14ac:dyDescent="0.25">
      <c r="A1" s="38" t="s">
        <v>94</v>
      </c>
      <c r="B1" s="41" t="s">
        <v>103</v>
      </c>
      <c r="C1" s="38" t="s">
        <v>95</v>
      </c>
    </row>
    <row r="2" spans="1:3" x14ac:dyDescent="0.25">
      <c r="A2" s="39" t="s">
        <v>88</v>
      </c>
      <c r="B2" s="42"/>
      <c r="C2" s="39" t="s">
        <v>89</v>
      </c>
    </row>
    <row r="3" spans="1:3" x14ac:dyDescent="0.25">
      <c r="A3" s="39" t="s">
        <v>90</v>
      </c>
      <c r="B3" s="40">
        <v>44397</v>
      </c>
      <c r="C3" s="39" t="s">
        <v>91</v>
      </c>
    </row>
    <row r="4" spans="1:3" x14ac:dyDescent="0.25">
      <c r="A4" s="39" t="s">
        <v>92</v>
      </c>
      <c r="B4" s="40">
        <v>44536</v>
      </c>
      <c r="C4" s="39" t="s">
        <v>93</v>
      </c>
    </row>
    <row r="5" spans="1:3" x14ac:dyDescent="0.25">
      <c r="A5" s="39" t="s">
        <v>146</v>
      </c>
      <c r="B5" s="40">
        <v>44897</v>
      </c>
      <c r="C5" s="39" t="s">
        <v>209</v>
      </c>
    </row>
    <row r="6" spans="1:3" ht="45" x14ac:dyDescent="0.25">
      <c r="A6" s="209" t="s">
        <v>283</v>
      </c>
      <c r="B6" s="210">
        <v>45709</v>
      </c>
      <c r="C6" s="208" t="s">
        <v>424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013FB135B0C7D4DB1106261DC67A3AA" ma:contentTypeVersion="19" ma:contentTypeDescription="Create a new document." ma:contentTypeScope="" ma:versionID="a867ba20b260cf154beeafecbddcc916">
  <xsd:schema xmlns:xsd="http://www.w3.org/2001/XMLSchema" xmlns:xs="http://www.w3.org/2001/XMLSchema" xmlns:p="http://schemas.microsoft.com/office/2006/metadata/properties" xmlns:ns2="b35ffe50-6609-477b-92c3-7c8047df592c" xmlns:ns3="91c7fae9-5de9-456e-8533-7f6145f6c390" targetNamespace="http://schemas.microsoft.com/office/2006/metadata/properties" ma:root="true" ma:fieldsID="dcd6a41ee923195d445b30dd5f4e1ab3" ns2:_="" ns3:_="">
    <xsd:import namespace="b35ffe50-6609-477b-92c3-7c8047df592c"/>
    <xsd:import namespace="91c7fae9-5de9-456e-8533-7f6145f6c39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3:SharedWithUsers" minOccurs="0"/>
                <xsd:element ref="ns3:SharedWithDetails" minOccurs="0"/>
                <xsd:element ref="ns2:lcf76f155ced4ddcb4097134ff3c332f" minOccurs="0"/>
                <xsd:element ref="ns3:TaxCatchAll" minOccurs="0"/>
                <xsd:element ref="ns2:Row"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35ffe50-6609-477b-92c3-7c8047df592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878be448-d6a8-4ad5-a35f-bfa9e4cbc24a" ma:termSetId="09814cd3-568e-fe90-9814-8d621ff8fb84" ma:anchorId="fba54fb3-c3e1-fe81-a776-ca4b69148c4d" ma:open="true" ma:isKeyword="false">
      <xsd:complexType>
        <xsd:sequence>
          <xsd:element ref="pc:Terms" minOccurs="0" maxOccurs="1"/>
        </xsd:sequence>
      </xsd:complexType>
    </xsd:element>
    <xsd:element name="Row" ma:index="24" nillable="true" ma:displayName="Row" ma:decimals="0" ma:default="0" ma:format="Dropdown" ma:internalName="Row" ma:percentage="FALSE">
      <xsd:simpleType>
        <xsd:restriction base="dms:Number"/>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1c7fae9-5de9-456e-8533-7f6145f6c390"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85f51194-cb4c-48a0-b251-8b4a800c094d}" ma:internalName="TaxCatchAll" ma:showField="CatchAllData" ma:web="91c7fae9-5de9-456e-8533-7f6145f6c39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Row xmlns="b35ffe50-6609-477b-92c3-7c8047df592c">0</Row>
    <lcf76f155ced4ddcb4097134ff3c332f xmlns="b35ffe50-6609-477b-92c3-7c8047df592c">
      <Terms xmlns="http://schemas.microsoft.com/office/infopath/2007/PartnerControls"/>
    </lcf76f155ced4ddcb4097134ff3c332f>
    <TaxCatchAll xmlns="91c7fae9-5de9-456e-8533-7f6145f6c390" xsi:nil="true"/>
  </documentManagement>
</p:properties>
</file>

<file path=customXml/itemProps1.xml><?xml version="1.0" encoding="utf-8"?>
<ds:datastoreItem xmlns:ds="http://schemas.openxmlformats.org/officeDocument/2006/customXml" ds:itemID="{ADA6F27F-C707-4947-BA87-88957CEAE7E2}">
  <ds:schemaRefs>
    <ds:schemaRef ds:uri="http://schemas.microsoft.com/sharepoint/v3/contenttype/forms"/>
  </ds:schemaRefs>
</ds:datastoreItem>
</file>

<file path=customXml/itemProps2.xml><?xml version="1.0" encoding="utf-8"?>
<ds:datastoreItem xmlns:ds="http://schemas.openxmlformats.org/officeDocument/2006/customXml" ds:itemID="{7933F054-8617-4BA3-B1EB-188B3331D1C1}"/>
</file>

<file path=customXml/itemProps3.xml><?xml version="1.0" encoding="utf-8"?>
<ds:datastoreItem xmlns:ds="http://schemas.openxmlformats.org/officeDocument/2006/customXml" ds:itemID="{F3D3DB23-55B6-4263-95A7-4930E87B0FBA}">
  <ds:schemaRefs>
    <ds:schemaRef ds:uri="http://schemas.openxmlformats.org/package/2006/metadata/core-properties"/>
    <ds:schemaRef ds:uri="http://schemas.microsoft.com/office/infopath/2007/PartnerControls"/>
    <ds:schemaRef ds:uri="http://purl.org/dc/elements/1.1/"/>
    <ds:schemaRef ds:uri="http://purl.org/dc/terms/"/>
    <ds:schemaRef ds:uri="http://schemas.microsoft.com/office/2006/metadata/properties"/>
    <ds:schemaRef ds:uri="http://schemas.microsoft.com/office/2006/documentManagement/types"/>
    <ds:schemaRef ds:uri="http://www.w3.org/XML/1998/namespace"/>
    <ds:schemaRef ds:uri="262aa870-eb8a-44ad-a449-c4b33580071e"/>
    <ds:schemaRef ds:uri="9735aa4d-fd5f-4077-aad3-cd6dcc616a8f"/>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AppVersion>16.0300</AppVersion>
  <DocSecurity>0</DocSecurity>
  <ScaleCrop>false</ScaleCrop>
  <HeadingPairs>
    <vt:vector size="2" baseType="variant">
      <vt:variant>
        <vt:lpstr>Worksheets</vt:lpstr>
      </vt:variant>
      <vt:variant>
        <vt:i4>0</vt:i4>
      </vt:variant>
    </vt:vector>
  </HeadingPairs>
  <TitlesOfParts>
    <vt:vector size="0" baseType="lpstr"/>
  </TitlesOfParts>
  <Template/>
  <Manager/>
  <Company>Lucid Motors</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RogerYoung@lucidmotors.com</dc:creator>
  <cp:keywords/>
  <dc:description/>
  <cp:lastModifiedBy>Roger Young</cp:lastModifiedBy>
  <cp:lastPrinted>2025-02-13T21:06:00Z</cp:lastPrinted>
  <dcterms:created xsi:type="dcterms:W3CDTF">2019-11-26T00:52:23Z</dcterms:created>
  <dcterms:modified xsi:type="dcterms:W3CDTF">2025-02-20T19:55:12Z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0x0101009013FB135B0C7D4DB1106261DC67A3AA</vt:lpwstr>
  </property>
  <property fmtid="{D5CDD505-2E9C-101B-9397-08002B2CF9AE}" pid="3" name="##ID##">
    <vt:lpwstr>12911</vt:lpwstr>
  </property>
  <property fmtid="{D5CDD505-2E9C-101B-9397-08002B2CF9AE}" pid="4" name="##ZID##">
    <vt:lpwstr>00012911</vt:lpwstr>
  </property>
  <property fmtid="{D5CDD505-2E9C-101B-9397-08002B2CF9AE}" pid="5" name="##TITLE##">
    <vt:lpwstr>Lucid Motors Packaging Data Submission Form (PDS) </vt:lpwstr>
  </property>
  <property fmtid="{D5CDD505-2E9C-101B-9397-08002B2CF9AE}" pid="6" name="##SERVER##/">
    <vt:lpwstr>https://lucid.qualtraxcloud.com/</vt:lpwstr>
  </property>
  <property fmtid="{D5CDD505-2E9C-101B-9397-08002B2CF9AE}" pid="7" name="##SERVER##">
    <vt:lpwstr>https://lucid.qualtraxcloud.com/</vt:lpwstr>
  </property>
  <property fmtid="{D5CDD505-2E9C-101B-9397-08002B2CF9AE}" pid="8" name="##STANDARDS##">
    <vt:lpwstr/>
  </property>
  <property fmtid="{D5CDD505-2E9C-101B-9397-08002B2CF9AE}" pid="9" name="##DOCUMENT_MANAGER##">
    <vt:lpwstr>Anil Gogna</vt:lpwstr>
  </property>
  <property fmtid="{D5CDD505-2E9C-101B-9397-08002B2CF9AE}" pid="10" name="##OLD_EDITOR##">
    <vt:lpwstr> </vt:lpwstr>
  </property>
  <property fmtid="{D5CDD505-2E9C-101B-9397-08002B2CF9AE}" pid="11" name="##DEPENDENCIES##">
    <vt:lpwstr/>
  </property>
  <property fmtid="{D5CDD505-2E9C-101B-9397-08002B2CF9AE}" pid="12" name="##DATE_FIRST_PUBLISHED##">
    <vt:lpwstr>2/22/2022 12:06:08 PM</vt:lpwstr>
  </property>
  <property fmtid="{D5CDD505-2E9C-101B-9397-08002B2CF9AE}" pid="13" name="##STATUS##">
    <vt:lpwstr>Published</vt:lpwstr>
  </property>
  <property fmtid="{D5CDD505-2E9C-101B-9397-08002B2CF9AE}" pid="14" name="##REVISION##">
    <vt:lpwstr>4</vt:lpwstr>
  </property>
  <property fmtid="{D5CDD505-2E9C-101B-9397-08002B2CF9AE}" pid="15" name="##EDITOR##">
    <vt:lpwstr>Roger Young</vt:lpwstr>
  </property>
  <property fmtid="{D5CDD505-2E9C-101B-9397-08002B2CF9AE}" pid="16" name="##EXTENSION##">
    <vt:lpwstr>XLSX</vt:lpwstr>
  </property>
  <property fmtid="{D5CDD505-2E9C-101B-9397-08002B2CF9AE}" pid="17" name="##DATE_STARTED##">
    <vt:lpwstr>2/20/2025 3:04:39 PM</vt:lpwstr>
  </property>
  <property fmtid="{D5CDD505-2E9C-101B-9397-08002B2CF9AE}" pid="18" name="##DATE_RELEASED##">
    <vt:lpwstr>2/20/2025 3:14:00 PM</vt:lpwstr>
  </property>
  <property fmtid="{D5CDD505-2E9C-101B-9397-08002B2CF9AE}" pid="19" name="##APPROVERS##">
    <vt:lpwstr>Brian McLaughlin, Nicolas Guerrero, Anil Gogna</vt:lpwstr>
  </property>
  <property fmtid="{D5CDD505-2E9C-101B-9397-08002B2CF9AE}" pid="20" name="##APPROVAL_RECORD##">
    <vt:lpwstr>Brian McLaughlin Approved on 2/20/2025 3:56:35 PM, Nicolas Guerrero Approved on 2/24/2025 7:57:11 AM, Anil Gogna Approved on 2/24/2025 11:27:57 AM</vt:lpwstr>
  </property>
  <property fmtid="{D5CDD505-2E9C-101B-9397-08002B2CF9AE}" pid="21" name="##APPROVAL_RECORD_MULTILINE##">
    <vt:lpwstr>Brian McLaughlin Approved on 2/20/2025 3:56:35 PM_x000d_
Nicolas Guerrero Approved on 2/24/2025 7:57:11 AM_x000d_
Anil Gogna Approved on 2/24/2025 11:27:57 AM</vt:lpwstr>
  </property>
  <property fmtid="{D5CDD505-2E9C-101B-9397-08002B2CF9AE}" pid="22" name="##APPROVED_BY##">
    <vt:lpwstr>Anil Gogna</vt:lpwstr>
  </property>
  <property fmtid="{D5CDD505-2E9C-101B-9397-08002B2CF9AE}" pid="23" name="##DATE_APPROVED##">
    <vt:lpwstr>2/24/2025 11:27:57 AM</vt:lpwstr>
  </property>
  <property fmtid="{D5CDD505-2E9C-101B-9397-08002B2CF9AE}" pid="24" name="##REVISION_NOTE##">
    <vt:lpwstr>The update contains Additional fields for  (DG fields, ESD, Coating), Added max stack label requirement notes, load height now calculates automatically, other minor corrections.  </vt:lpwstr>
  </property>
  <property fmtid="{D5CDD505-2E9C-101B-9397-08002B2CF9AE}" pid="25" name="##DATE_PUBLISHED##">
    <vt:lpwstr>2/24/2025 11:27:58 AM</vt:lpwstr>
  </property>
  <property fmtid="{D5CDD505-2E9C-101B-9397-08002B2CF9AE}" pid="26" name="##DATE_RETIRED##">
    <vt:lpwstr/>
  </property>
  <property fmtid="{D5CDD505-2E9C-101B-9397-08002B2CF9AE}" pid="27" name="##DATE_REJECTED##">
    <vt:lpwstr/>
  </property>
  <property fmtid="{D5CDD505-2E9C-101B-9397-08002B2CF9AE}" pid="28" name="##REJECTION_REASON##">
    <vt:lpwstr/>
  </property>
  <property fmtid="{D5CDD505-2E9C-101B-9397-08002B2CF9AE}" pid="29" name="##REJECTED_BY##">
    <vt:lpwstr/>
  </property>
  <property fmtid="{D5CDD505-2E9C-101B-9397-08002B2CF9AE}" pid="30" name="##RETIRED_BY##">
    <vt:lpwstr/>
  </property>
  <property fmtid="{D5CDD505-2E9C-101B-9397-08002B2CF9AE}" pid="31" name="##RETIREMENT_REASON##">
    <vt:lpwstr/>
  </property>
  <property fmtid="{D5CDD505-2E9C-101B-9397-08002B2CF9AE}" pid="32" name="##DATE_EXPIRED##">
    <vt:lpwstr/>
  </property>
  <property fmtid="{D5CDD505-2E9C-101B-9397-08002B2CF9AE}" pid="33" name="##EDIT_REASON##">
    <vt:lpwstr>The update contains Additional fields for  (DG fields, ESD, Coating), Added max stack label requirement notes, load height now calculates automatically, other minor corrections.  </vt:lpwstr>
  </property>
  <property fmtid="{D5CDD505-2E9C-101B-9397-08002B2CF9AE}" pid="34" name="##REVIEWERS##">
    <vt:lpwstr>Roger Young</vt:lpwstr>
  </property>
  <property fmtid="{D5CDD505-2E9C-101B-9397-08002B2CF9AE}" pid="35" name="##REVIEW_RECORD##">
    <vt:lpwstr>Roger Young Reviewed on 2/20/2025 3:12:57 PM</vt:lpwstr>
  </property>
  <property fmtid="{D5CDD505-2E9C-101B-9397-08002B2CF9AE}" pid="36" name="##REVIEWED_BY##">
    <vt:lpwstr>Roger Young</vt:lpwstr>
  </property>
  <property fmtid="{D5CDD505-2E9C-101B-9397-08002B2CF9AE}" pid="37" name="##REVIEWED_COMMENTS##">
    <vt:lpwstr>Approved</vt:lpwstr>
  </property>
  <property fmtid="{D5CDD505-2E9C-101B-9397-08002B2CF9AE}" pid="38" name="##DATE_REVIEWED##">
    <vt:lpwstr>2/20/2025 3:12:57 PM</vt:lpwstr>
  </property>
  <property fmtid="{D5CDD505-2E9C-101B-9397-08002B2CF9AE}" pid="39" name="##DATE_RELEASED_FOR_REVIEW##">
    <vt:lpwstr>2/20/2025 3:08:12 PM</vt:lpwstr>
  </property>
  <property fmtid="{D5CDD505-2E9C-101B-9397-08002B2CF9AE}" pid="40" name="##SITE_LOCATION##">
    <vt:lpwstr>CORP</vt:lpwstr>
  </property>
  <property fmtid="{D5CDD505-2E9C-101B-9397-08002B2CF9AE}" pid="41" name="##DEPARTMENT_ACRONYMS##">
    <vt:lpwstr/>
  </property>
  <property fmtid="{D5CDD505-2E9C-101B-9397-08002B2CF9AE}" pid="42" name="##DOCUMENT_DEPARTMENT##">
    <vt:lpwstr>SCP</vt:lpwstr>
  </property>
  <property fmtid="{D5CDD505-2E9C-101B-9397-08002B2CF9AE}" pid="43" name="##DOCUMENT_TYPE_ACRONYMS##">
    <vt:lpwstr/>
  </property>
  <property fmtid="{D5CDD505-2E9C-101B-9397-08002B2CF9AE}" pid="44" name="##DOCUMENT_TYPE##">
    <vt:lpwstr>FM</vt:lpwstr>
  </property>
</Properties>
</file>